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/"/>
    </mc:Choice>
  </mc:AlternateContent>
  <xr:revisionPtr revIDLastSave="27" documentId="8_{60D5FA17-C07F-4B9E-81FC-A595E7698F50}" xr6:coauthVersionLast="47" xr6:coauthVersionMax="47" xr10:uidLastSave="{BC8D6077-E190-429A-BEC7-227BC41B1C99}"/>
  <bookViews>
    <workbookView xWindow="-240" yWindow="-240" windowWidth="29280" windowHeight="16080" firstSheet="1" activeTab="1" xr2:uid="{00000000-000D-0000-FFFF-FFFF00000000}"/>
  </bookViews>
  <sheets>
    <sheet name="Fall 2014" sheetId="3" state="hidden" r:id="rId1"/>
    <sheet name="Fall 2024" sheetId="12" r:id="rId2"/>
    <sheet name="Fall 2023" sheetId="11" r:id="rId3"/>
    <sheet name="Fall 2022" sheetId="10" r:id="rId4"/>
    <sheet name="Fall 2021" sheetId="9" r:id="rId5"/>
    <sheet name="Fall 2020" sheetId="8" r:id="rId6"/>
    <sheet name="Fall 2019" sheetId="7" state="hidden" r:id="rId7"/>
    <sheet name="Fall 2018" sheetId="6" state="hidden" r:id="rId8"/>
    <sheet name="Fall 2017" sheetId="1" state="hidden" r:id="rId9"/>
    <sheet name="Fall 2016" sheetId="5" state="hidden" r:id="rId10"/>
    <sheet name="Fall 2015" sheetId="4" state="hidden" r:id="rId11"/>
  </sheets>
  <definedNames>
    <definedName name="_AY91">#REF!</definedName>
    <definedName name="_xlnm.Print_Area" localSheetId="0">'Fall 2014'!$A$1:$D$43</definedName>
    <definedName name="_xlnm.Print_Area" localSheetId="10">'Fall 2015'!$A$1:$D$41</definedName>
    <definedName name="_xlnm.Print_Area" localSheetId="9">'Fall 2016'!$A$1:$D$41</definedName>
    <definedName name="_xlnm.Print_Area" localSheetId="8">'Fall 2017'!$A$1:$D$44</definedName>
    <definedName name="_xlnm.Print_Area" localSheetId="6">'Fall 2019'!$A$1:$D$44</definedName>
    <definedName name="_xlnm.Print_Area" localSheetId="4">'Fall 2021'!$A$1:$D$53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2" l="1"/>
  <c r="D40" i="12"/>
  <c r="C41" i="12"/>
  <c r="D41" i="12"/>
  <c r="B41" i="12"/>
  <c r="B40" i="12"/>
  <c r="C39" i="12"/>
  <c r="D39" i="12"/>
  <c r="B39" i="12"/>
  <c r="C37" i="12"/>
  <c r="D37" i="12"/>
  <c r="B37" i="12"/>
  <c r="C31" i="12"/>
  <c r="D31" i="12"/>
  <c r="C32" i="12"/>
  <c r="D32" i="12"/>
  <c r="C33" i="12"/>
  <c r="D33" i="12"/>
  <c r="C34" i="12"/>
  <c r="D34" i="12"/>
  <c r="C35" i="12"/>
  <c r="D35" i="12"/>
  <c r="C36" i="12"/>
  <c r="D36" i="12"/>
  <c r="B32" i="12"/>
  <c r="B33" i="12"/>
  <c r="B34" i="12"/>
  <c r="B35" i="12"/>
  <c r="B36" i="12"/>
  <c r="B31" i="12"/>
  <c r="D38" i="12"/>
  <c r="D42" i="12" s="1"/>
  <c r="C38" i="12"/>
  <c r="C42" i="12" s="1"/>
  <c r="B38" i="12"/>
  <c r="D25" i="12"/>
  <c r="D29" i="12" s="1"/>
  <c r="C25" i="12"/>
  <c r="C29" i="12" s="1"/>
  <c r="B25" i="12"/>
  <c r="B29" i="12" s="1"/>
  <c r="D12" i="12"/>
  <c r="D16" i="12" s="1"/>
  <c r="C12" i="12"/>
  <c r="C16" i="12" s="1"/>
  <c r="B12" i="12"/>
  <c r="B16" i="12" s="1"/>
  <c r="C42" i="11"/>
  <c r="D42" i="11"/>
  <c r="B42" i="11"/>
  <c r="C29" i="11"/>
  <c r="D29" i="11"/>
  <c r="B29" i="11"/>
  <c r="C16" i="11"/>
  <c r="D16" i="11"/>
  <c r="B16" i="11"/>
  <c r="D38" i="11"/>
  <c r="C38" i="11"/>
  <c r="B38" i="11"/>
  <c r="D25" i="11"/>
  <c r="C25" i="11"/>
  <c r="B25" i="11"/>
  <c r="D12" i="11"/>
  <c r="C12" i="11"/>
  <c r="B12" i="11"/>
  <c r="B12" i="10"/>
  <c r="D38" i="10"/>
  <c r="C38" i="10"/>
  <c r="B38" i="10"/>
  <c r="D25" i="10"/>
  <c r="C25" i="10"/>
  <c r="B25" i="10"/>
  <c r="D12" i="10"/>
  <c r="C12" i="10"/>
  <c r="B25" i="9"/>
  <c r="B29" i="9"/>
  <c r="B12" i="9"/>
  <c r="B16" i="9"/>
  <c r="B12" i="8"/>
  <c r="D40" i="9"/>
  <c r="D41" i="9"/>
  <c r="C40" i="9"/>
  <c r="C41" i="9"/>
  <c r="C39" i="9"/>
  <c r="D39" i="9"/>
  <c r="B40" i="9"/>
  <c r="B41" i="9"/>
  <c r="B39" i="9"/>
  <c r="D32" i="9"/>
  <c r="D33" i="9"/>
  <c r="D34" i="9"/>
  <c r="D35" i="9"/>
  <c r="D36" i="9"/>
  <c r="D37" i="9"/>
  <c r="C37" i="9"/>
  <c r="C32" i="9"/>
  <c r="C33" i="9"/>
  <c r="C34" i="9"/>
  <c r="C35" i="9"/>
  <c r="C36" i="9"/>
  <c r="B34" i="9"/>
  <c r="B32" i="9"/>
  <c r="B33" i="9"/>
  <c r="B35" i="9"/>
  <c r="B36" i="9"/>
  <c r="B37" i="9"/>
  <c r="C31" i="9"/>
  <c r="D31" i="9"/>
  <c r="B31" i="9"/>
  <c r="C25" i="9"/>
  <c r="C29" i="9" s="1"/>
  <c r="D25" i="9"/>
  <c r="D29" i="9" s="1"/>
  <c r="C12" i="9"/>
  <c r="C16" i="9"/>
  <c r="D12" i="9"/>
  <c r="D16" i="9"/>
  <c r="D39" i="8"/>
  <c r="C39" i="8"/>
  <c r="B39" i="8"/>
  <c r="D25" i="8"/>
  <c r="C25" i="8"/>
  <c r="B25" i="8"/>
  <c r="D12" i="8"/>
  <c r="C12" i="8"/>
  <c r="C38" i="7"/>
  <c r="D38" i="7"/>
  <c r="B38" i="7"/>
  <c r="C37" i="7"/>
  <c r="D37" i="7"/>
  <c r="B37" i="7"/>
  <c r="C39" i="7"/>
  <c r="D39" i="7"/>
  <c r="B39" i="7"/>
  <c r="C26" i="6"/>
  <c r="D26" i="6"/>
  <c r="D30" i="6"/>
  <c r="B26" i="6"/>
  <c r="B33" i="7"/>
  <c r="D39" i="4"/>
  <c r="B31" i="4"/>
  <c r="B12" i="4"/>
  <c r="B15" i="4" s="1"/>
  <c r="C12" i="4"/>
  <c r="C15" i="4" s="1"/>
  <c r="C26" i="7"/>
  <c r="C30" i="7"/>
  <c r="D26" i="7"/>
  <c r="D30" i="7"/>
  <c r="B26" i="7"/>
  <c r="B30" i="7"/>
  <c r="D43" i="7"/>
  <c r="D42" i="7"/>
  <c r="C42" i="7"/>
  <c r="B42" i="7"/>
  <c r="D41" i="7"/>
  <c r="C41" i="7"/>
  <c r="B41" i="7"/>
  <c r="D36" i="7"/>
  <c r="C36" i="7"/>
  <c r="B36" i="7"/>
  <c r="D35" i="7"/>
  <c r="C35" i="7"/>
  <c r="B35" i="7"/>
  <c r="D34" i="7"/>
  <c r="C34" i="7"/>
  <c r="B34" i="7"/>
  <c r="D33" i="7"/>
  <c r="C33" i="7"/>
  <c r="B43" i="7"/>
  <c r="C43" i="7"/>
  <c r="D12" i="7"/>
  <c r="D16" i="7"/>
  <c r="C12" i="7"/>
  <c r="C16" i="7"/>
  <c r="B12" i="7"/>
  <c r="B16" i="7"/>
  <c r="B29" i="6"/>
  <c r="B30" i="6" s="1"/>
  <c r="C29" i="6"/>
  <c r="C30" i="6" s="1"/>
  <c r="B41" i="6"/>
  <c r="B15" i="6"/>
  <c r="C15" i="6"/>
  <c r="D43" i="6"/>
  <c r="D42" i="6"/>
  <c r="C42" i="6"/>
  <c r="B42" i="6"/>
  <c r="D41" i="6"/>
  <c r="C41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B40" i="6" s="1"/>
  <c r="D12" i="6"/>
  <c r="D16" i="6" s="1"/>
  <c r="C12" i="6"/>
  <c r="C16" i="6" s="1"/>
  <c r="B12" i="6"/>
  <c r="B16" i="6" s="1"/>
  <c r="D40" i="5"/>
  <c r="C40" i="5"/>
  <c r="B40" i="5"/>
  <c r="D39" i="5"/>
  <c r="C39" i="5"/>
  <c r="B39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D38" i="5" s="1"/>
  <c r="D41" i="5" s="1"/>
  <c r="C31" i="5"/>
  <c r="C38" i="5" s="1"/>
  <c r="C41" i="5" s="1"/>
  <c r="B31" i="5"/>
  <c r="B38" i="5" s="1"/>
  <c r="B41" i="5" s="1"/>
  <c r="D25" i="5"/>
  <c r="D28" i="5"/>
  <c r="C25" i="5"/>
  <c r="C28" i="5"/>
  <c r="B25" i="5"/>
  <c r="B28" i="5" s="1"/>
  <c r="D12" i="5"/>
  <c r="D15" i="5"/>
  <c r="C12" i="5"/>
  <c r="C15" i="5"/>
  <c r="B12" i="5"/>
  <c r="B15" i="5"/>
  <c r="D40" i="4"/>
  <c r="C40" i="4"/>
  <c r="B40" i="4"/>
  <c r="C39" i="4"/>
  <c r="B39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D38" i="4" s="1"/>
  <c r="D41" i="4" s="1"/>
  <c r="C31" i="4"/>
  <c r="C38" i="4" s="1"/>
  <c r="C41" i="4" s="1"/>
  <c r="D25" i="4"/>
  <c r="D28" i="4"/>
  <c r="C25" i="4"/>
  <c r="C28" i="4"/>
  <c r="B25" i="4"/>
  <c r="B28" i="4"/>
  <c r="D12" i="4"/>
  <c r="D15" i="4" s="1"/>
  <c r="D42" i="3"/>
  <c r="C42" i="3"/>
  <c r="B42" i="3"/>
  <c r="D41" i="3"/>
  <c r="C41" i="3"/>
  <c r="B41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D40" i="3"/>
  <c r="D43" i="3"/>
  <c r="C33" i="3"/>
  <c r="C40" i="3" s="1"/>
  <c r="C43" i="3" s="1"/>
  <c r="B33" i="3"/>
  <c r="B40" i="3" s="1"/>
  <c r="B43" i="3" s="1"/>
  <c r="D27" i="3"/>
  <c r="D30" i="3"/>
  <c r="C27" i="3"/>
  <c r="C30" i="3"/>
  <c r="B27" i="3"/>
  <c r="B30" i="3"/>
  <c r="D13" i="3"/>
  <c r="D16" i="3"/>
  <c r="C13" i="3"/>
  <c r="C16" i="3"/>
  <c r="B13" i="3"/>
  <c r="B16" i="3"/>
  <c r="B12" i="1"/>
  <c r="B16" i="1" s="1"/>
  <c r="B26" i="1"/>
  <c r="B30" i="1"/>
  <c r="B33" i="1"/>
  <c r="B34" i="1"/>
  <c r="B35" i="1"/>
  <c r="B36" i="1"/>
  <c r="B37" i="1"/>
  <c r="B38" i="1"/>
  <c r="B39" i="1"/>
  <c r="B41" i="1"/>
  <c r="B42" i="1"/>
  <c r="B43" i="1"/>
  <c r="C43" i="1"/>
  <c r="D43" i="1"/>
  <c r="D42" i="1"/>
  <c r="C42" i="1"/>
  <c r="D41" i="1"/>
  <c r="C41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D40" i="1"/>
  <c r="D44" i="1"/>
  <c r="C33" i="1"/>
  <c r="C40" i="1"/>
  <c r="C44" i="1"/>
  <c r="D26" i="1"/>
  <c r="D30" i="1"/>
  <c r="C26" i="1"/>
  <c r="C30" i="1" s="1"/>
  <c r="D12" i="1"/>
  <c r="D16" i="1"/>
  <c r="C12" i="1"/>
  <c r="C16" i="1"/>
  <c r="B40" i="1"/>
  <c r="B44" i="1"/>
  <c r="B43" i="6"/>
  <c r="C43" i="6"/>
  <c r="D40" i="6"/>
  <c r="D44" i="6" s="1"/>
  <c r="C40" i="6"/>
  <c r="C44" i="6"/>
  <c r="D40" i="7"/>
  <c r="D44" i="7"/>
  <c r="B40" i="7"/>
  <c r="B44" i="7"/>
  <c r="C40" i="7"/>
  <c r="C44" i="7"/>
  <c r="D38" i="9"/>
  <c r="D42" i="9" s="1"/>
  <c r="C38" i="9"/>
  <c r="C42" i="9" s="1"/>
  <c r="B38" i="9"/>
  <c r="B42" i="9" s="1"/>
  <c r="B42" i="12" l="1"/>
  <c r="B44" i="6"/>
  <c r="B38" i="4"/>
  <c r="B41" i="4" s="1"/>
</calcChain>
</file>

<file path=xl/sharedStrings.xml><?xml version="1.0" encoding="utf-8"?>
<sst xmlns="http://schemas.openxmlformats.org/spreadsheetml/2006/main" count="465" uniqueCount="54">
  <si>
    <t>Undergraduate Admissions by Race/Ethnicity - Fall 2014</t>
  </si>
  <si>
    <t>Completed Applications</t>
  </si>
  <si>
    <t xml:space="preserve">Admitted </t>
  </si>
  <si>
    <t xml:space="preserve">Enrolled </t>
  </si>
  <si>
    <t>FRESHMEN STUDENTS</t>
  </si>
  <si>
    <t>Native American</t>
  </si>
  <si>
    <t>Asian/Pacific Islander</t>
  </si>
  <si>
    <t>Black or African American</t>
  </si>
  <si>
    <t>Hispanic of any race</t>
  </si>
  <si>
    <t>Hawaiian Native or Pacific Islander</t>
  </si>
  <si>
    <t>Cape Verdean</t>
  </si>
  <si>
    <t>Subtotal Minority Federal Definition</t>
  </si>
  <si>
    <t>2 or more races</t>
  </si>
  <si>
    <t>US Students of Color subtotal</t>
  </si>
  <si>
    <t xml:space="preserve">White </t>
  </si>
  <si>
    <t>International (Non-Resident Alien)</t>
  </si>
  <si>
    <t>Total Freshmen Students</t>
  </si>
  <si>
    <t>TRANSFER STUDENTS</t>
  </si>
  <si>
    <t>Asian/Pacific Islnader</t>
  </si>
  <si>
    <t>White</t>
  </si>
  <si>
    <t>Total Transfer Students</t>
  </si>
  <si>
    <t>Total Freshman and Transfers</t>
  </si>
  <si>
    <t xml:space="preserve">Total </t>
  </si>
  <si>
    <t>Undergraduate Admissions by Race/Ethnicity - Fall 2024</t>
  </si>
  <si>
    <t>Completed
 Applications</t>
  </si>
  <si>
    <t>Admitted</t>
  </si>
  <si>
    <t>Enrolled</t>
  </si>
  <si>
    <t>Freshmen</t>
  </si>
  <si>
    <t>American Indian/Alaska Native</t>
  </si>
  <si>
    <t>Asian</t>
  </si>
  <si>
    <t>Black/African American</t>
  </si>
  <si>
    <t>Hispanic/Latino</t>
  </si>
  <si>
    <t>Native Hawaiian/Pacific Island</t>
  </si>
  <si>
    <t>Two or more races</t>
  </si>
  <si>
    <t>US Students of Color Subtotal</t>
  </si>
  <si>
    <t>Non Resident Alien</t>
  </si>
  <si>
    <t>Not Specified</t>
  </si>
  <si>
    <t>Total</t>
  </si>
  <si>
    <t>Transfer</t>
  </si>
  <si>
    <t>Total Freshmen and Transfer</t>
  </si>
  <si>
    <t>Grand Total</t>
  </si>
  <si>
    <t>Undergraduate Admissions by Race/Ethnicity - Fall 2023</t>
  </si>
  <si>
    <t>Undergraduate Admissions by Race/Ethnicity - Fall 2022</t>
  </si>
  <si>
    <t>Undergraduate Admissions by Race/Ethnicity - Fall 2021</t>
  </si>
  <si>
    <t>Undergraduate Admissions by Race/Ethnicity - Fall 2020</t>
  </si>
  <si>
    <t>Freshmen Students</t>
  </si>
  <si>
    <t>Tranfer Students</t>
  </si>
  <si>
    <t>Undergraduate Admissions by Race/Ethnicity - Fall 2019</t>
  </si>
  <si>
    <t>American Indian/Alaskan Native</t>
  </si>
  <si>
    <t xml:space="preserve">Not Specified </t>
  </si>
  <si>
    <t>Undergraduate Admissions by Race/Ethnicity - Fall 2018</t>
  </si>
  <si>
    <t>Undergraduate Admissions by Race/Ethnicity - Fall 2017</t>
  </si>
  <si>
    <t>Undergraduate Admissions by Race/Ethnicity - Fall 2016</t>
  </si>
  <si>
    <t>Undergraduate Admissions by Race/Ethnicity - Fall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</si>
</sst>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%"/>
    <numFmt numFmtId="165" formatCode="mmmm\ d\,\ yyyy"/>
  </numFmts>
  <fonts count="3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9"/>
      <color rgb="FF333333"/>
      <name val="Arial"/>
      <family val="2"/>
    </font>
    <font>
      <sz val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0" fontId="1" fillId="0" borderId="0" applyFill="0" applyBorder="0" applyAlignment="0" applyProtection="0"/>
    <xf numFmtId="0" fontId="1" fillId="0" borderId="1" applyNumberFormat="0" applyFill="0" applyAlignment="0" applyProtection="0"/>
  </cellStyleXfs>
  <cellXfs count="102">
    <xf numFmtId="0" fontId="0" fillId="0" borderId="0" xfId="0"/>
    <xf numFmtId="49" fontId="5" fillId="0" borderId="0" xfId="7" applyNumberFormat="1" applyFont="1"/>
    <xf numFmtId="0" fontId="5" fillId="0" borderId="0" xfId="7" applyFont="1"/>
    <xf numFmtId="0" fontId="6" fillId="0" borderId="0" xfId="7" applyFont="1"/>
    <xf numFmtId="49" fontId="12" fillId="0" borderId="0" xfId="7" applyNumberFormat="1" applyFont="1"/>
    <xf numFmtId="0" fontId="12" fillId="0" borderId="0" xfId="7" applyFont="1" applyAlignment="1">
      <alignment horizontal="center"/>
    </xf>
    <xf numFmtId="0" fontId="12" fillId="0" borderId="0" xfId="7" applyFont="1"/>
    <xf numFmtId="3" fontId="12" fillId="0" borderId="0" xfId="8" applyNumberFormat="1" applyFont="1" applyFill="1" applyBorder="1" applyAlignment="1">
      <alignment horizontal="center"/>
    </xf>
    <xf numFmtId="3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0" fontId="13" fillId="0" borderId="0" xfId="7" applyFont="1"/>
    <xf numFmtId="49" fontId="13" fillId="0" borderId="0" xfId="7" applyNumberFormat="1" applyFont="1"/>
    <xf numFmtId="49" fontId="13" fillId="0" borderId="0" xfId="7" applyNumberFormat="1" applyFont="1" applyAlignment="1">
      <alignment horizontal="center" wrapText="1"/>
    </xf>
    <xf numFmtId="49" fontId="13" fillId="0" borderId="0" xfId="7" applyNumberFormat="1" applyFont="1" applyAlignment="1">
      <alignment horizontal="center"/>
    </xf>
    <xf numFmtId="164" fontId="13" fillId="0" borderId="0" xfId="7" applyNumberFormat="1" applyFont="1"/>
    <xf numFmtId="3" fontId="13" fillId="0" borderId="0" xfId="7" applyNumberFormat="1" applyFont="1" applyAlignment="1">
      <alignment horizontal="center"/>
    </xf>
    <xf numFmtId="3" fontId="12" fillId="0" borderId="0" xfId="8" applyNumberFormat="1" applyFont="1" applyFill="1" applyAlignment="1">
      <alignment horizontal="center"/>
    </xf>
    <xf numFmtId="49" fontId="12" fillId="0" borderId="2" xfId="7" applyNumberFormat="1" applyFont="1" applyBorder="1"/>
    <xf numFmtId="3" fontId="12" fillId="0" borderId="2" xfId="8" applyNumberFormat="1" applyFont="1" applyFill="1" applyBorder="1" applyAlignment="1">
      <alignment horizontal="center"/>
    </xf>
    <xf numFmtId="3" fontId="13" fillId="0" borderId="0" xfId="8" applyNumberFormat="1" applyFont="1" applyFill="1" applyAlignment="1">
      <alignment horizontal="center"/>
    </xf>
    <xf numFmtId="49" fontId="12" fillId="0" borderId="3" xfId="7" applyNumberFormat="1" applyFont="1" applyBorder="1"/>
    <xf numFmtId="49" fontId="14" fillId="0" borderId="0" xfId="7" applyNumberFormat="1" applyFont="1"/>
    <xf numFmtId="0" fontId="15" fillId="0" borderId="0" xfId="7" applyFont="1"/>
    <xf numFmtId="49" fontId="15" fillId="0" borderId="0" xfId="7" applyNumberFormat="1" applyFont="1"/>
    <xf numFmtId="0" fontId="7" fillId="0" borderId="0" xfId="7" applyFont="1"/>
    <xf numFmtId="0" fontId="15" fillId="0" borderId="0" xfId="7" applyFont="1" applyAlignment="1">
      <alignment horizontal="center"/>
    </xf>
    <xf numFmtId="49" fontId="13" fillId="0" borderId="3" xfId="7" applyNumberFormat="1" applyFont="1" applyBorder="1" applyAlignment="1">
      <alignment horizontal="center" wrapText="1"/>
    </xf>
    <xf numFmtId="49" fontId="13" fillId="0" borderId="3" xfId="7" applyNumberFormat="1" applyFont="1" applyBorder="1" applyAlignment="1">
      <alignment horizontal="center"/>
    </xf>
    <xf numFmtId="3" fontId="12" fillId="0" borderId="2" xfId="7" applyNumberFormat="1" applyFont="1" applyBorder="1" applyAlignment="1">
      <alignment horizontal="center"/>
    </xf>
    <xf numFmtId="0" fontId="8" fillId="0" borderId="0" xfId="0" applyFont="1"/>
    <xf numFmtId="49" fontId="15" fillId="0" borderId="0" xfId="7" applyNumberFormat="1" applyFont="1" applyAlignment="1">
      <alignment horizontal="left" readingOrder="1"/>
    </xf>
    <xf numFmtId="0" fontId="7" fillId="0" borderId="0" xfId="7" applyFont="1" applyAlignment="1">
      <alignment horizontal="left" readingOrder="1"/>
    </xf>
    <xf numFmtId="49" fontId="12" fillId="0" borderId="0" xfId="7" applyNumberFormat="1" applyFont="1" applyAlignment="1">
      <alignment horizontal="left" readingOrder="1"/>
    </xf>
    <xf numFmtId="0" fontId="13" fillId="0" borderId="0" xfId="7" applyFont="1" applyAlignment="1">
      <alignment horizontal="left" readingOrder="1"/>
    </xf>
    <xf numFmtId="0" fontId="12" fillId="0" borderId="0" xfId="7" applyFont="1" applyAlignment="1">
      <alignment horizontal="left" readingOrder="1"/>
    </xf>
    <xf numFmtId="49" fontId="12" fillId="0" borderId="3" xfId="7" applyNumberFormat="1" applyFont="1" applyBorder="1" applyAlignment="1">
      <alignment horizontal="left" readingOrder="1"/>
    </xf>
    <xf numFmtId="49" fontId="16" fillId="0" borderId="3" xfId="7" applyNumberFormat="1" applyFont="1" applyBorder="1" applyAlignment="1">
      <alignment horizontal="left" wrapText="1" readingOrder="1"/>
    </xf>
    <xf numFmtId="49" fontId="16" fillId="0" borderId="3" xfId="7" applyNumberFormat="1" applyFont="1" applyBorder="1" applyAlignment="1">
      <alignment horizontal="left" readingOrder="1"/>
    </xf>
    <xf numFmtId="49" fontId="13" fillId="0" borderId="0" xfId="7" applyNumberFormat="1" applyFont="1" applyAlignment="1">
      <alignment horizontal="left" readingOrder="1"/>
    </xf>
    <xf numFmtId="3" fontId="12" fillId="0" borderId="0" xfId="8" applyNumberFormat="1" applyFont="1" applyFill="1" applyBorder="1" applyAlignment="1">
      <alignment horizontal="center" readingOrder="1"/>
    </xf>
    <xf numFmtId="3" fontId="13" fillId="0" borderId="0" xfId="8" applyNumberFormat="1" applyFont="1" applyFill="1" applyBorder="1" applyAlignment="1">
      <alignment horizontal="center" readingOrder="1"/>
    </xf>
    <xf numFmtId="49" fontId="12" fillId="0" borderId="2" xfId="7" applyNumberFormat="1" applyFont="1" applyBorder="1" applyAlignment="1">
      <alignment horizontal="left" readingOrder="1"/>
    </xf>
    <xf numFmtId="0" fontId="12" fillId="0" borderId="2" xfId="7" applyFont="1" applyBorder="1" applyAlignment="1">
      <alignment horizontal="center" readingOrder="1"/>
    </xf>
    <xf numFmtId="3" fontId="12" fillId="0" borderId="0" xfId="7" applyNumberFormat="1" applyFont="1" applyAlignment="1">
      <alignment horizontal="center" readingOrder="1"/>
    </xf>
    <xf numFmtId="49" fontId="17" fillId="0" borderId="0" xfId="7" applyNumberFormat="1" applyFont="1" applyAlignment="1">
      <alignment horizontal="left" readingOrder="1"/>
    </xf>
    <xf numFmtId="3" fontId="12" fillId="0" borderId="2" xfId="7" applyNumberFormat="1" applyFont="1" applyBorder="1" applyAlignment="1">
      <alignment horizontal="center" readingOrder="1"/>
    </xf>
    <xf numFmtId="3" fontId="13" fillId="0" borderId="0" xfId="7" applyNumberFormat="1" applyFont="1" applyAlignment="1">
      <alignment horizontal="left" readingOrder="1"/>
    </xf>
    <xf numFmtId="0" fontId="0" fillId="0" borderId="0" xfId="0" applyAlignment="1">
      <alignment horizontal="left" readingOrder="1"/>
    </xf>
    <xf numFmtId="49" fontId="14" fillId="0" borderId="0" xfId="7" applyNumberFormat="1" applyFont="1" applyAlignment="1">
      <alignment horizontal="left" readingOrder="1"/>
    </xf>
    <xf numFmtId="3" fontId="18" fillId="0" borderId="0" xfId="0" applyNumberFormat="1" applyFont="1" applyAlignment="1">
      <alignment horizontal="center" vertical="center"/>
    </xf>
    <xf numFmtId="49" fontId="19" fillId="0" borderId="0" xfId="7" applyNumberFormat="1" applyFont="1" applyAlignment="1">
      <alignment horizontal="left" wrapText="1" readingOrder="1"/>
    </xf>
    <xf numFmtId="49" fontId="16" fillId="0" borderId="0" xfId="7" applyNumberFormat="1" applyFont="1" applyAlignment="1">
      <alignment horizontal="left" readingOrder="1"/>
    </xf>
    <xf numFmtId="0" fontId="9" fillId="0" borderId="0" xfId="0" applyFont="1"/>
    <xf numFmtId="0" fontId="19" fillId="0" borderId="0" xfId="0" applyFont="1"/>
    <xf numFmtId="0" fontId="16" fillId="0" borderId="0" xfId="0" applyFont="1"/>
    <xf numFmtId="3" fontId="13" fillId="0" borderId="0" xfId="7" applyNumberFormat="1" applyFont="1" applyAlignment="1">
      <alignment horizontal="center" readingOrder="1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3" xfId="0" applyFont="1" applyBorder="1" applyAlignment="1">
      <alignment horizontal="left"/>
    </xf>
    <xf numFmtId="0" fontId="24" fillId="0" borderId="3" xfId="0" quotePrefix="1" applyFont="1" applyBorder="1" applyAlignment="1">
      <alignment horizontal="center" wrapText="1"/>
    </xf>
    <xf numFmtId="0" fontId="24" fillId="0" borderId="3" xfId="0" quotePrefix="1" applyFont="1" applyBorder="1" applyAlignment="1">
      <alignment horizontal="center"/>
    </xf>
    <xf numFmtId="0" fontId="12" fillId="0" borderId="0" xfId="0" applyFont="1"/>
    <xf numFmtId="0" fontId="23" fillId="0" borderId="0" xfId="0" applyFont="1" applyAlignment="1">
      <alignment horizontal="left"/>
    </xf>
    <xf numFmtId="0" fontId="24" fillId="0" borderId="0" xfId="0" quotePrefix="1" applyFont="1" applyAlignment="1">
      <alignment horizontal="center" wrapText="1"/>
    </xf>
    <xf numFmtId="0" fontId="24" fillId="0" borderId="0" xfId="0" quotePrefix="1" applyFont="1" applyAlignment="1">
      <alignment horizontal="center"/>
    </xf>
    <xf numFmtId="0" fontId="25" fillId="0" borderId="0" xfId="0" quotePrefix="1" applyFont="1" applyAlignment="1">
      <alignment horizontal="left" vertical="top"/>
    </xf>
    <xf numFmtId="3" fontId="25" fillId="0" borderId="0" xfId="0" applyNumberFormat="1" applyFont="1" applyAlignment="1">
      <alignment horizontal="center" vertical="center"/>
    </xf>
    <xf numFmtId="0" fontId="24" fillId="0" borderId="0" xfId="0" quotePrefix="1" applyFont="1" applyAlignment="1">
      <alignment horizontal="left" vertical="top"/>
    </xf>
    <xf numFmtId="3" fontId="24" fillId="0" borderId="0" xfId="0" applyNumberFormat="1" applyFont="1" applyAlignment="1">
      <alignment horizontal="center" vertical="center"/>
    </xf>
    <xf numFmtId="0" fontId="25" fillId="0" borderId="3" xfId="0" quotePrefix="1" applyFont="1" applyBorder="1" applyAlignment="1">
      <alignment horizontal="left" vertical="top"/>
    </xf>
    <xf numFmtId="3" fontId="25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24" fillId="0" borderId="0" xfId="0" applyFont="1" applyAlignment="1">
      <alignment horizontal="left" vertical="top"/>
    </xf>
    <xf numFmtId="0" fontId="25" fillId="0" borderId="0" xfId="0" quotePrefix="1" applyFont="1" applyAlignment="1">
      <alignment horizontal="center"/>
    </xf>
    <xf numFmtId="49" fontId="13" fillId="0" borderId="3" xfId="7" applyNumberFormat="1" applyFont="1" applyBorder="1" applyAlignment="1">
      <alignment horizontal="left" wrapText="1" readingOrder="1"/>
    </xf>
    <xf numFmtId="49" fontId="13" fillId="0" borderId="3" xfId="7" applyNumberFormat="1" applyFont="1" applyBorder="1" applyAlignment="1">
      <alignment horizontal="left" readingOrder="1"/>
    </xf>
    <xf numFmtId="3" fontId="25" fillId="0" borderId="2" xfId="0" applyNumberFormat="1" applyFont="1" applyBorder="1" applyAlignment="1">
      <alignment horizontal="center" vertical="center"/>
    </xf>
    <xf numFmtId="0" fontId="25" fillId="0" borderId="0" xfId="0" quotePrefix="1" applyFont="1" applyAlignment="1">
      <alignment horizontal="center" wrapText="1"/>
    </xf>
    <xf numFmtId="0" fontId="26" fillId="0" borderId="0" xfId="0" quotePrefix="1" applyFont="1" applyAlignment="1">
      <alignment vertical="top"/>
    </xf>
    <xf numFmtId="0" fontId="27" fillId="0" borderId="0" xfId="0" quotePrefix="1" applyFont="1" applyAlignment="1">
      <alignment vertical="top"/>
    </xf>
    <xf numFmtId="0" fontId="27" fillId="0" borderId="0" xfId="0" quotePrefix="1" applyFont="1" applyAlignment="1">
      <alignment horizontal="left" vertical="top"/>
    </xf>
    <xf numFmtId="3" fontId="26" fillId="0" borderId="0" xfId="0" applyNumberFormat="1" applyFont="1" applyAlignment="1">
      <alignment horizontal="center" vertical="center"/>
    </xf>
    <xf numFmtId="0" fontId="3" fillId="0" borderId="0" xfId="0" applyFont="1"/>
    <xf numFmtId="3" fontId="27" fillId="0" borderId="0" xfId="0" applyNumberFormat="1" applyFont="1" applyAlignment="1">
      <alignment horizontal="center" vertical="center"/>
    </xf>
    <xf numFmtId="0" fontId="10" fillId="0" borderId="0" xfId="0" applyFont="1"/>
    <xf numFmtId="0" fontId="15" fillId="0" borderId="0" xfId="0" applyFont="1"/>
    <xf numFmtId="0" fontId="28" fillId="0" borderId="0" xfId="0" applyFont="1"/>
    <xf numFmtId="0" fontId="13" fillId="0" borderId="3" xfId="0" applyFont="1" applyBorder="1"/>
    <xf numFmtId="0" fontId="24" fillId="0" borderId="3" xfId="0" quotePrefix="1" applyFont="1" applyBorder="1" applyAlignment="1">
      <alignment horizontal="left" vertical="top"/>
    </xf>
    <xf numFmtId="3" fontId="24" fillId="0" borderId="3" xfId="0" applyNumberFormat="1" applyFont="1" applyBorder="1" applyAlignment="1">
      <alignment horizontal="center" vertical="center"/>
    </xf>
    <xf numFmtId="0" fontId="26" fillId="0" borderId="3" xfId="0" quotePrefix="1" applyFont="1" applyBorder="1" applyAlignment="1">
      <alignment horizontal="left" vertical="top"/>
    </xf>
    <xf numFmtId="3" fontId="26" fillId="0" borderId="3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1" fillId="0" borderId="0" xfId="0" applyFont="1"/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15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12 2001" xfId="7" xr:uid="{00000000-0005-0000-0000-000007000000}"/>
    <cellStyle name="Percent_Admissions_Table12 2001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workbookViewId="0">
      <selection activeCell="F12" sqref="F12:H13"/>
    </sheetView>
  </sheetViews>
  <sheetFormatPr defaultRowHeight="14.4" x14ac:dyDescent="0.55000000000000004"/>
  <cols>
    <col min="1" max="1" width="30.83203125" style="4" customWidth="1"/>
    <col min="2" max="2" width="12.71875" style="5" customWidth="1"/>
    <col min="3" max="3" width="9.5546875" style="5" customWidth="1"/>
    <col min="4" max="4" width="8.83203125" style="5" customWidth="1"/>
    <col min="5" max="5" width="11.44140625" style="6" customWidth="1"/>
  </cols>
  <sheetData>
    <row r="1" spans="1:6" ht="18.3" x14ac:dyDescent="0.7">
      <c r="A1" s="24" t="s">
        <v>0</v>
      </c>
      <c r="B1" s="9"/>
      <c r="C1" s="9"/>
      <c r="D1" s="9"/>
      <c r="E1" s="11"/>
    </row>
    <row r="3" spans="1:6" ht="29.1" thickBot="1" x14ac:dyDescent="0.6">
      <c r="A3" s="21"/>
      <c r="B3" s="27" t="s">
        <v>1</v>
      </c>
      <c r="C3" s="28" t="s">
        <v>2</v>
      </c>
      <c r="D3" s="28" t="s">
        <v>3</v>
      </c>
      <c r="E3" s="4"/>
    </row>
    <row r="4" spans="1:6" x14ac:dyDescent="0.55000000000000004">
      <c r="A4" s="12" t="s">
        <v>4</v>
      </c>
    </row>
    <row r="5" spans="1:6" x14ac:dyDescent="0.55000000000000004">
      <c r="A5" s="4" t="s">
        <v>5</v>
      </c>
      <c r="B5" s="17">
        <v>17</v>
      </c>
      <c r="C5" s="17">
        <v>11</v>
      </c>
      <c r="D5" s="17">
        <v>4</v>
      </c>
    </row>
    <row r="6" spans="1:6" x14ac:dyDescent="0.55000000000000004">
      <c r="A6" s="4" t="s">
        <v>6</v>
      </c>
      <c r="B6" s="17">
        <v>1021</v>
      </c>
      <c r="C6" s="17">
        <v>776</v>
      </c>
      <c r="D6" s="17">
        <v>208</v>
      </c>
    </row>
    <row r="7" spans="1:6" x14ac:dyDescent="0.55000000000000004">
      <c r="A7" s="4" t="s">
        <v>7</v>
      </c>
      <c r="B7" s="17">
        <v>1240</v>
      </c>
      <c r="C7" s="17">
        <v>584</v>
      </c>
      <c r="D7" s="17">
        <v>201</v>
      </c>
    </row>
    <row r="8" spans="1:6" x14ac:dyDescent="0.55000000000000004">
      <c r="A8" s="4" t="s">
        <v>8</v>
      </c>
      <c r="B8" s="17">
        <v>1451</v>
      </c>
      <c r="C8" s="17">
        <v>852</v>
      </c>
      <c r="D8" s="17">
        <v>255</v>
      </c>
    </row>
    <row r="9" spans="1:6" x14ac:dyDescent="0.55000000000000004">
      <c r="A9" s="4" t="s">
        <v>9</v>
      </c>
      <c r="B9" s="17">
        <v>7</v>
      </c>
      <c r="C9" s="17">
        <v>4</v>
      </c>
      <c r="D9" s="17">
        <v>0</v>
      </c>
    </row>
    <row r="10" spans="1:6" x14ac:dyDescent="0.55000000000000004">
      <c r="A10" s="4" t="s">
        <v>10</v>
      </c>
      <c r="B10" s="7">
        <v>23</v>
      </c>
      <c r="C10" s="7">
        <v>7</v>
      </c>
      <c r="D10" s="7">
        <v>2</v>
      </c>
    </row>
    <row r="11" spans="1:6" x14ac:dyDescent="0.55000000000000004">
      <c r="A11" s="12" t="s">
        <v>11</v>
      </c>
      <c r="B11" s="20"/>
      <c r="C11" s="20"/>
      <c r="D11" s="20"/>
      <c r="E11" s="15"/>
    </row>
    <row r="12" spans="1:6" x14ac:dyDescent="0.55000000000000004">
      <c r="A12" s="4" t="s">
        <v>12</v>
      </c>
      <c r="B12" s="17">
        <v>291</v>
      </c>
      <c r="C12" s="17">
        <v>213</v>
      </c>
      <c r="D12" s="17">
        <v>45</v>
      </c>
      <c r="E12" s="15"/>
      <c r="F12" s="98"/>
    </row>
    <row r="13" spans="1:6" x14ac:dyDescent="0.55000000000000004">
      <c r="A13" s="12" t="s">
        <v>13</v>
      </c>
      <c r="B13" s="20">
        <f>SUM(B5:B12)</f>
        <v>4050</v>
      </c>
      <c r="C13" s="20">
        <f>SUM(C5:C12)</f>
        <v>2447</v>
      </c>
      <c r="D13" s="20">
        <f>SUM(D5:D12)</f>
        <v>715</v>
      </c>
      <c r="E13" s="15"/>
    </row>
    <row r="14" spans="1:6" x14ac:dyDescent="0.55000000000000004">
      <c r="A14" s="4" t="s">
        <v>14</v>
      </c>
      <c r="B14" s="17">
        <v>3256</v>
      </c>
      <c r="C14" s="17">
        <v>2548</v>
      </c>
      <c r="D14" s="17">
        <v>470</v>
      </c>
    </row>
    <row r="15" spans="1:6" x14ac:dyDescent="0.55000000000000004">
      <c r="A15" s="18" t="s">
        <v>15</v>
      </c>
      <c r="B15" s="19">
        <v>853</v>
      </c>
      <c r="C15" s="19">
        <v>767</v>
      </c>
      <c r="D15" s="19">
        <v>317</v>
      </c>
    </row>
    <row r="16" spans="1:6" x14ac:dyDescent="0.55000000000000004">
      <c r="A16" s="12" t="s">
        <v>16</v>
      </c>
      <c r="B16" s="20">
        <f>SUM(B13+B14+B15)</f>
        <v>8159</v>
      </c>
      <c r="C16" s="20">
        <f>SUM(C13+C14+C15)</f>
        <v>5762</v>
      </c>
      <c r="D16" s="20">
        <f>SUM(D13+D14+D15)</f>
        <v>1502</v>
      </c>
      <c r="E16" s="11"/>
    </row>
    <row r="17" spans="1:5" x14ac:dyDescent="0.55000000000000004">
      <c r="B17" s="8"/>
      <c r="C17" s="8"/>
      <c r="D17" s="8"/>
    </row>
    <row r="18" spans="1:5" x14ac:dyDescent="0.55000000000000004">
      <c r="A18" s="12" t="s">
        <v>17</v>
      </c>
      <c r="B18" s="8"/>
      <c r="C18" s="8"/>
      <c r="D18" s="8"/>
    </row>
    <row r="19" spans="1:5" x14ac:dyDescent="0.55000000000000004">
      <c r="A19" s="4" t="s">
        <v>5</v>
      </c>
      <c r="B19" s="17">
        <v>4</v>
      </c>
      <c r="C19" s="17">
        <v>4</v>
      </c>
      <c r="D19" s="17">
        <v>4</v>
      </c>
    </row>
    <row r="20" spans="1:5" x14ac:dyDescent="0.55000000000000004">
      <c r="A20" s="4" t="s">
        <v>18</v>
      </c>
      <c r="B20" s="17">
        <v>236</v>
      </c>
      <c r="C20" s="17">
        <v>197</v>
      </c>
      <c r="D20" s="17">
        <v>135</v>
      </c>
    </row>
    <row r="21" spans="1:5" x14ac:dyDescent="0.55000000000000004">
      <c r="A21" s="4" t="s">
        <v>7</v>
      </c>
      <c r="B21" s="17">
        <v>543</v>
      </c>
      <c r="C21" s="17">
        <v>434</v>
      </c>
      <c r="D21" s="17">
        <v>285</v>
      </c>
    </row>
    <row r="22" spans="1:5" x14ac:dyDescent="0.55000000000000004">
      <c r="A22" s="4" t="s">
        <v>8</v>
      </c>
      <c r="B22" s="17">
        <v>417</v>
      </c>
      <c r="C22" s="17">
        <v>358</v>
      </c>
      <c r="D22" s="17">
        <v>220</v>
      </c>
    </row>
    <row r="23" spans="1:5" x14ac:dyDescent="0.55000000000000004">
      <c r="A23" s="4" t="s">
        <v>9</v>
      </c>
      <c r="B23" s="17">
        <v>1</v>
      </c>
      <c r="C23" s="17">
        <v>0</v>
      </c>
      <c r="D23" s="17">
        <v>0</v>
      </c>
    </row>
    <row r="24" spans="1:5" x14ac:dyDescent="0.55000000000000004">
      <c r="A24" s="4" t="s">
        <v>10</v>
      </c>
      <c r="B24" s="7">
        <v>50</v>
      </c>
      <c r="C24" s="7">
        <v>36</v>
      </c>
      <c r="D24" s="7">
        <v>24</v>
      </c>
    </row>
    <row r="25" spans="1:5" x14ac:dyDescent="0.55000000000000004">
      <c r="A25" s="12" t="s">
        <v>11</v>
      </c>
      <c r="B25" s="20"/>
      <c r="C25" s="20"/>
      <c r="D25" s="20"/>
      <c r="E25" s="11"/>
    </row>
    <row r="26" spans="1:5" x14ac:dyDescent="0.55000000000000004">
      <c r="A26" s="4" t="s">
        <v>12</v>
      </c>
      <c r="B26" s="17">
        <v>80</v>
      </c>
      <c r="C26" s="17">
        <v>58</v>
      </c>
      <c r="D26" s="17">
        <v>29</v>
      </c>
      <c r="E26" s="11"/>
    </row>
    <row r="27" spans="1:5" x14ac:dyDescent="0.55000000000000004">
      <c r="A27" s="12" t="s">
        <v>13</v>
      </c>
      <c r="B27" s="20">
        <f>SUM(B19:B26)</f>
        <v>1331</v>
      </c>
      <c r="C27" s="20">
        <f>SUM(C19:C26)</f>
        <v>1087</v>
      </c>
      <c r="D27" s="20">
        <f>SUM(D19:D26)</f>
        <v>697</v>
      </c>
      <c r="E27" s="11"/>
    </row>
    <row r="28" spans="1:5" x14ac:dyDescent="0.55000000000000004">
      <c r="A28" s="4" t="s">
        <v>19</v>
      </c>
      <c r="B28" s="17">
        <v>1425</v>
      </c>
      <c r="C28" s="17">
        <v>1195</v>
      </c>
      <c r="D28" s="17">
        <v>718</v>
      </c>
    </row>
    <row r="29" spans="1:5" x14ac:dyDescent="0.55000000000000004">
      <c r="A29" s="18" t="s">
        <v>15</v>
      </c>
      <c r="B29" s="19">
        <v>192</v>
      </c>
      <c r="C29" s="19">
        <v>165</v>
      </c>
      <c r="D29" s="19">
        <v>90</v>
      </c>
    </row>
    <row r="30" spans="1:5" x14ac:dyDescent="0.55000000000000004">
      <c r="A30" s="12" t="s">
        <v>20</v>
      </c>
      <c r="B30" s="20">
        <f>SUM(B27:B29)</f>
        <v>2948</v>
      </c>
      <c r="C30" s="20">
        <f>SUM(C27:C29)</f>
        <v>2447</v>
      </c>
      <c r="D30" s="20">
        <f>SUM(D27:D29)</f>
        <v>1505</v>
      </c>
      <c r="E30" s="11"/>
    </row>
    <row r="31" spans="1:5" x14ac:dyDescent="0.55000000000000004">
      <c r="A31" s="12"/>
      <c r="B31" s="20"/>
      <c r="C31" s="20"/>
      <c r="D31" s="20"/>
      <c r="E31" s="11"/>
    </row>
    <row r="32" spans="1:5" x14ac:dyDescent="0.55000000000000004">
      <c r="A32" s="12" t="s">
        <v>21</v>
      </c>
      <c r="B32" s="20"/>
      <c r="C32" s="20"/>
      <c r="D32" s="20"/>
      <c r="E32" s="11"/>
    </row>
    <row r="33" spans="1:5" x14ac:dyDescent="0.55000000000000004">
      <c r="A33" s="4" t="s">
        <v>5</v>
      </c>
      <c r="B33" s="8">
        <f t="shared" ref="B33:D38" si="0">B5+B19</f>
        <v>21</v>
      </c>
      <c r="C33" s="8">
        <f t="shared" si="0"/>
        <v>15</v>
      </c>
      <c r="D33" s="8">
        <f t="shared" si="0"/>
        <v>8</v>
      </c>
    </row>
    <row r="34" spans="1:5" x14ac:dyDescent="0.55000000000000004">
      <c r="A34" s="4" t="s">
        <v>18</v>
      </c>
      <c r="B34" s="8">
        <f t="shared" si="0"/>
        <v>1257</v>
      </c>
      <c r="C34" s="8">
        <f t="shared" si="0"/>
        <v>973</v>
      </c>
      <c r="D34" s="8">
        <f t="shared" si="0"/>
        <v>343</v>
      </c>
    </row>
    <row r="35" spans="1:5" x14ac:dyDescent="0.55000000000000004">
      <c r="A35" s="4" t="s">
        <v>7</v>
      </c>
      <c r="B35" s="8">
        <f t="shared" si="0"/>
        <v>1783</v>
      </c>
      <c r="C35" s="8">
        <f t="shared" si="0"/>
        <v>1018</v>
      </c>
      <c r="D35" s="8">
        <f t="shared" si="0"/>
        <v>486</v>
      </c>
    </row>
    <row r="36" spans="1:5" x14ac:dyDescent="0.55000000000000004">
      <c r="A36" s="4" t="s">
        <v>8</v>
      </c>
      <c r="B36" s="8">
        <f t="shared" si="0"/>
        <v>1868</v>
      </c>
      <c r="C36" s="8">
        <f t="shared" si="0"/>
        <v>1210</v>
      </c>
      <c r="D36" s="8">
        <f t="shared" si="0"/>
        <v>475</v>
      </c>
      <c r="E36" s="8"/>
    </row>
    <row r="37" spans="1:5" x14ac:dyDescent="0.55000000000000004">
      <c r="A37" s="4" t="s">
        <v>9</v>
      </c>
      <c r="B37" s="8">
        <f t="shared" si="0"/>
        <v>8</v>
      </c>
      <c r="C37" s="8">
        <f t="shared" si="0"/>
        <v>4</v>
      </c>
      <c r="D37" s="8">
        <f t="shared" si="0"/>
        <v>0</v>
      </c>
    </row>
    <row r="38" spans="1:5" x14ac:dyDescent="0.55000000000000004">
      <c r="A38" s="4" t="s">
        <v>10</v>
      </c>
      <c r="B38" s="8">
        <f t="shared" si="0"/>
        <v>73</v>
      </c>
      <c r="C38" s="8">
        <f t="shared" si="0"/>
        <v>43</v>
      </c>
      <c r="D38" s="8">
        <f t="shared" si="0"/>
        <v>26</v>
      </c>
    </row>
    <row r="39" spans="1:5" x14ac:dyDescent="0.55000000000000004">
      <c r="A39" s="4" t="s">
        <v>12</v>
      </c>
      <c r="B39" s="8">
        <f>B12+B26</f>
        <v>371</v>
      </c>
      <c r="C39" s="8">
        <f>C12+C26</f>
        <v>271</v>
      </c>
      <c r="D39" s="8">
        <f>D12+D26</f>
        <v>74</v>
      </c>
    </row>
    <row r="40" spans="1:5" x14ac:dyDescent="0.55000000000000004">
      <c r="A40" s="12" t="s">
        <v>13</v>
      </c>
      <c r="B40" s="16">
        <f>SUM(B33:B39)</f>
        <v>5381</v>
      </c>
      <c r="C40" s="16">
        <f>SUM(C33:C39)</f>
        <v>3534</v>
      </c>
      <c r="D40" s="16">
        <f>SUM(D33:D39)</f>
        <v>1412</v>
      </c>
    </row>
    <row r="41" spans="1:5" x14ac:dyDescent="0.55000000000000004">
      <c r="A41" s="4" t="s">
        <v>19</v>
      </c>
      <c r="B41" s="8">
        <f t="shared" ref="B41:D42" si="1">B14+B28</f>
        <v>4681</v>
      </c>
      <c r="C41" s="8">
        <f t="shared" si="1"/>
        <v>3743</v>
      </c>
      <c r="D41" s="8">
        <f t="shared" si="1"/>
        <v>1188</v>
      </c>
    </row>
    <row r="42" spans="1:5" x14ac:dyDescent="0.55000000000000004">
      <c r="A42" s="18" t="s">
        <v>15</v>
      </c>
      <c r="B42" s="29">
        <f t="shared" si="1"/>
        <v>1045</v>
      </c>
      <c r="C42" s="29">
        <f t="shared" si="1"/>
        <v>932</v>
      </c>
      <c r="D42" s="29">
        <f t="shared" si="1"/>
        <v>407</v>
      </c>
    </row>
    <row r="43" spans="1:5" x14ac:dyDescent="0.55000000000000004">
      <c r="A43" s="12" t="s">
        <v>22</v>
      </c>
      <c r="B43" s="16">
        <f>SUM(B40:B42)</f>
        <v>11107</v>
      </c>
      <c r="C43" s="16">
        <f>SUM(C40:C42)</f>
        <v>8209</v>
      </c>
      <c r="D43" s="16">
        <f>SUM(D40:D42)</f>
        <v>3007</v>
      </c>
      <c r="E43" s="11"/>
    </row>
    <row r="45" spans="1:5" x14ac:dyDescent="0.55000000000000004">
      <c r="A45" s="22"/>
    </row>
  </sheetData>
  <pageMargins left="0.7" right="0.7" top="0.75" bottom="0.75" header="0.3" footer="0.3"/>
  <pageSetup orientation="portrait" r:id="rId1"/>
  <headerFooter>
    <oddHeader xml:space="preserve">&amp;L&amp;"Calibri,Bold"&amp;11University Level Data&amp;C&amp;"Calibri,Bold"&amp;11Table 8&amp;R&amp;"Calibri,Bold"&amp;11Applicants, Admissions and Enrollees by Ethnicity </oddHeader>
    <oddFooter>&amp;L&amp;"Calibri,Bold"&amp;11Office of Institutional Research, UMass Boston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zoomScale="110" zoomScaleNormal="110" workbookViewId="0">
      <selection activeCell="E27" sqref="E27"/>
    </sheetView>
  </sheetViews>
  <sheetFormatPr defaultRowHeight="14.4" x14ac:dyDescent="0.55000000000000004"/>
  <cols>
    <col min="1" max="1" width="30.83203125" style="4" customWidth="1"/>
    <col min="2" max="2" width="12.71875" style="5" customWidth="1"/>
    <col min="3" max="3" width="9.5546875" style="5" customWidth="1"/>
    <col min="4" max="4" width="8.83203125" style="5" customWidth="1"/>
    <col min="5" max="5" width="11.44140625" style="6" customWidth="1"/>
  </cols>
  <sheetData>
    <row r="1" spans="1:6" ht="18.3" x14ac:dyDescent="0.7">
      <c r="A1" s="24" t="s">
        <v>52</v>
      </c>
      <c r="B1" s="9"/>
      <c r="C1" s="9"/>
      <c r="D1" s="9"/>
      <c r="E1" s="11"/>
    </row>
    <row r="3" spans="1:6" ht="29.1" thickBot="1" x14ac:dyDescent="0.6">
      <c r="A3" s="21"/>
      <c r="B3" s="27" t="s">
        <v>1</v>
      </c>
      <c r="C3" s="28" t="s">
        <v>2</v>
      </c>
      <c r="D3" s="28" t="s">
        <v>3</v>
      </c>
      <c r="E3" s="4"/>
    </row>
    <row r="4" spans="1:6" x14ac:dyDescent="0.55000000000000004">
      <c r="A4" s="12" t="s">
        <v>4</v>
      </c>
    </row>
    <row r="5" spans="1:6" x14ac:dyDescent="0.55000000000000004">
      <c r="A5" s="4" t="s">
        <v>48</v>
      </c>
      <c r="B5" s="17">
        <v>16</v>
      </c>
      <c r="C5" s="17">
        <v>11</v>
      </c>
      <c r="D5" s="17">
        <v>4</v>
      </c>
    </row>
    <row r="6" spans="1:6" x14ac:dyDescent="0.55000000000000004">
      <c r="A6" s="4" t="s">
        <v>29</v>
      </c>
      <c r="B6" s="17">
        <v>1184</v>
      </c>
      <c r="C6" s="17">
        <v>942</v>
      </c>
      <c r="D6" s="17">
        <v>258</v>
      </c>
    </row>
    <row r="7" spans="1:6" x14ac:dyDescent="0.55000000000000004">
      <c r="A7" s="4" t="s">
        <v>7</v>
      </c>
      <c r="B7" s="17">
        <v>1385</v>
      </c>
      <c r="C7" s="17">
        <v>669</v>
      </c>
      <c r="D7" s="17">
        <v>203</v>
      </c>
    </row>
    <row r="8" spans="1:6" x14ac:dyDescent="0.55000000000000004">
      <c r="A8" s="4" t="s">
        <v>8</v>
      </c>
      <c r="B8" s="17">
        <v>1771</v>
      </c>
      <c r="C8" s="17">
        <v>1054</v>
      </c>
      <c r="D8" s="17">
        <v>283</v>
      </c>
    </row>
    <row r="9" spans="1:6" x14ac:dyDescent="0.55000000000000004">
      <c r="A9" s="4" t="s">
        <v>9</v>
      </c>
      <c r="B9" s="17">
        <v>7</v>
      </c>
      <c r="C9" s="17">
        <v>4</v>
      </c>
      <c r="D9" s="17">
        <v>1</v>
      </c>
    </row>
    <row r="10" spans="1:6" x14ac:dyDescent="0.55000000000000004">
      <c r="A10" s="4" t="s">
        <v>10</v>
      </c>
      <c r="B10" s="7">
        <v>127</v>
      </c>
      <c r="C10" s="7">
        <v>38</v>
      </c>
      <c r="D10" s="7">
        <v>15</v>
      </c>
    </row>
    <row r="11" spans="1:6" x14ac:dyDescent="0.55000000000000004">
      <c r="A11" s="4" t="s">
        <v>12</v>
      </c>
      <c r="B11" s="7">
        <v>340</v>
      </c>
      <c r="C11" s="7">
        <v>247</v>
      </c>
      <c r="D11" s="7">
        <v>52</v>
      </c>
      <c r="E11" s="15"/>
    </row>
    <row r="12" spans="1:6" x14ac:dyDescent="0.55000000000000004">
      <c r="A12" s="12" t="s">
        <v>13</v>
      </c>
      <c r="B12" s="20">
        <f>SUM(B5:B11)</f>
        <v>4830</v>
      </c>
      <c r="C12" s="20">
        <f>SUM(C5:C11)</f>
        <v>2965</v>
      </c>
      <c r="D12" s="20">
        <f>SUM(D5:D11)</f>
        <v>816</v>
      </c>
      <c r="E12" s="15"/>
    </row>
    <row r="13" spans="1:6" x14ac:dyDescent="0.55000000000000004">
      <c r="A13" s="4" t="s">
        <v>14</v>
      </c>
      <c r="B13" s="17">
        <v>3636</v>
      </c>
      <c r="C13" s="17">
        <v>2855</v>
      </c>
      <c r="D13" s="17">
        <v>534</v>
      </c>
    </row>
    <row r="14" spans="1:6" x14ac:dyDescent="0.55000000000000004">
      <c r="A14" s="18" t="s">
        <v>15</v>
      </c>
      <c r="B14" s="19">
        <v>1051</v>
      </c>
      <c r="C14" s="19">
        <v>702</v>
      </c>
      <c r="D14" s="19">
        <v>262</v>
      </c>
    </row>
    <row r="15" spans="1:6" x14ac:dyDescent="0.55000000000000004">
      <c r="A15" s="12" t="s">
        <v>16</v>
      </c>
      <c r="B15" s="20">
        <f>SUM(B12+B13+B14)</f>
        <v>9517</v>
      </c>
      <c r="C15" s="20">
        <f>SUM(C12+C13+C14)</f>
        <v>6522</v>
      </c>
      <c r="D15" s="20">
        <f>SUM(D12+D13+D14)</f>
        <v>1612</v>
      </c>
      <c r="E15" s="11"/>
    </row>
    <row r="16" spans="1:6" x14ac:dyDescent="0.55000000000000004">
      <c r="B16" s="8"/>
      <c r="C16" s="8"/>
      <c r="D16" s="8"/>
      <c r="F16" s="98"/>
    </row>
    <row r="17" spans="1:5" x14ac:dyDescent="0.55000000000000004">
      <c r="A17" s="12" t="s">
        <v>17</v>
      </c>
      <c r="B17" s="8"/>
      <c r="C17" s="8"/>
      <c r="D17" s="8"/>
    </row>
    <row r="18" spans="1:5" x14ac:dyDescent="0.55000000000000004">
      <c r="A18" s="4" t="s">
        <v>48</v>
      </c>
      <c r="B18" s="17">
        <v>8</v>
      </c>
      <c r="C18" s="17">
        <v>7</v>
      </c>
      <c r="D18" s="17">
        <v>5</v>
      </c>
    </row>
    <row r="19" spans="1:5" x14ac:dyDescent="0.55000000000000004">
      <c r="A19" s="4" t="s">
        <v>29</v>
      </c>
      <c r="B19" s="17">
        <v>248</v>
      </c>
      <c r="C19" s="17">
        <v>212</v>
      </c>
      <c r="D19" s="17">
        <v>147</v>
      </c>
    </row>
    <row r="20" spans="1:5" x14ac:dyDescent="0.55000000000000004">
      <c r="A20" s="4" t="s">
        <v>7</v>
      </c>
      <c r="B20" s="17">
        <v>511</v>
      </c>
      <c r="C20" s="17">
        <v>412</v>
      </c>
      <c r="D20" s="17">
        <v>272</v>
      </c>
    </row>
    <row r="21" spans="1:5" x14ac:dyDescent="0.55000000000000004">
      <c r="A21" s="4" t="s">
        <v>8</v>
      </c>
      <c r="B21" s="17">
        <v>431</v>
      </c>
      <c r="C21" s="17">
        <v>368</v>
      </c>
      <c r="D21" s="17">
        <v>230</v>
      </c>
    </row>
    <row r="22" spans="1:5" x14ac:dyDescent="0.55000000000000004">
      <c r="A22" s="4" t="s">
        <v>9</v>
      </c>
      <c r="B22" s="17">
        <v>1</v>
      </c>
      <c r="C22" s="17">
        <v>1</v>
      </c>
      <c r="D22" s="17">
        <v>0</v>
      </c>
    </row>
    <row r="23" spans="1:5" x14ac:dyDescent="0.55000000000000004">
      <c r="A23" s="4" t="s">
        <v>10</v>
      </c>
      <c r="B23" s="7">
        <v>50</v>
      </c>
      <c r="C23" s="7">
        <v>41</v>
      </c>
      <c r="D23" s="7">
        <v>22</v>
      </c>
    </row>
    <row r="24" spans="1:5" x14ac:dyDescent="0.55000000000000004">
      <c r="A24" s="4" t="s">
        <v>12</v>
      </c>
      <c r="B24" s="17">
        <v>104</v>
      </c>
      <c r="C24" s="17">
        <v>82</v>
      </c>
      <c r="D24" s="17">
        <v>45</v>
      </c>
      <c r="E24" s="11"/>
    </row>
    <row r="25" spans="1:5" x14ac:dyDescent="0.55000000000000004">
      <c r="A25" s="12" t="s">
        <v>13</v>
      </c>
      <c r="B25" s="20">
        <f>SUM(B18:B24)</f>
        <v>1353</v>
      </c>
      <c r="C25" s="20">
        <f>SUM(C18:C24)</f>
        <v>1123</v>
      </c>
      <c r="D25" s="20">
        <f>SUM(D18:D24)</f>
        <v>721</v>
      </c>
      <c r="E25" s="11"/>
    </row>
    <row r="26" spans="1:5" x14ac:dyDescent="0.55000000000000004">
      <c r="A26" s="4" t="s">
        <v>19</v>
      </c>
      <c r="B26" s="17">
        <v>1286</v>
      </c>
      <c r="C26" s="17">
        <v>1071</v>
      </c>
      <c r="D26" s="17">
        <v>619</v>
      </c>
    </row>
    <row r="27" spans="1:5" x14ac:dyDescent="0.55000000000000004">
      <c r="A27" s="18" t="s">
        <v>15</v>
      </c>
      <c r="B27" s="19">
        <v>191</v>
      </c>
      <c r="C27" s="19">
        <v>156</v>
      </c>
      <c r="D27" s="19">
        <v>80</v>
      </c>
    </row>
    <row r="28" spans="1:5" x14ac:dyDescent="0.55000000000000004">
      <c r="A28" s="12" t="s">
        <v>20</v>
      </c>
      <c r="B28" s="20">
        <f>SUM(B25:B27)</f>
        <v>2830</v>
      </c>
      <c r="C28" s="20">
        <f>SUM(C25:C27)</f>
        <v>2350</v>
      </c>
      <c r="D28" s="20">
        <f>SUM(D25:D27)</f>
        <v>1420</v>
      </c>
      <c r="E28" s="11"/>
    </row>
    <row r="29" spans="1:5" x14ac:dyDescent="0.55000000000000004">
      <c r="A29" s="12"/>
      <c r="B29" s="20"/>
      <c r="C29" s="20"/>
      <c r="D29" s="20"/>
      <c r="E29" s="11"/>
    </row>
    <row r="30" spans="1:5" x14ac:dyDescent="0.55000000000000004">
      <c r="A30" s="12" t="s">
        <v>21</v>
      </c>
      <c r="B30" s="20"/>
      <c r="C30" s="20"/>
      <c r="D30" s="20"/>
      <c r="E30" s="11"/>
    </row>
    <row r="31" spans="1:5" x14ac:dyDescent="0.55000000000000004">
      <c r="A31" s="4" t="s">
        <v>48</v>
      </c>
      <c r="B31" s="8">
        <f>B5+B18</f>
        <v>24</v>
      </c>
      <c r="C31" s="8">
        <f>C5+C18</f>
        <v>18</v>
      </c>
      <c r="D31" s="8">
        <f>D5+D18</f>
        <v>9</v>
      </c>
    </row>
    <row r="32" spans="1:5" x14ac:dyDescent="0.55000000000000004">
      <c r="A32" s="4" t="s">
        <v>29</v>
      </c>
      <c r="B32" s="8">
        <f t="shared" ref="B32:D37" si="0">B6+B19</f>
        <v>1432</v>
      </c>
      <c r="C32" s="8">
        <f t="shared" si="0"/>
        <v>1154</v>
      </c>
      <c r="D32" s="8">
        <f t="shared" si="0"/>
        <v>405</v>
      </c>
    </row>
    <row r="33" spans="1:5" x14ac:dyDescent="0.55000000000000004">
      <c r="A33" s="4" t="s">
        <v>7</v>
      </c>
      <c r="B33" s="8">
        <f t="shared" si="0"/>
        <v>1896</v>
      </c>
      <c r="C33" s="8">
        <f t="shared" si="0"/>
        <v>1081</v>
      </c>
      <c r="D33" s="8">
        <f t="shared" si="0"/>
        <v>475</v>
      </c>
    </row>
    <row r="34" spans="1:5" x14ac:dyDescent="0.55000000000000004">
      <c r="A34" s="4" t="s">
        <v>8</v>
      </c>
      <c r="B34" s="8">
        <f t="shared" si="0"/>
        <v>2202</v>
      </c>
      <c r="C34" s="8">
        <f t="shared" si="0"/>
        <v>1422</v>
      </c>
      <c r="D34" s="8">
        <f t="shared" si="0"/>
        <v>513</v>
      </c>
      <c r="E34" s="8"/>
    </row>
    <row r="35" spans="1:5" x14ac:dyDescent="0.55000000000000004">
      <c r="A35" s="4" t="s">
        <v>9</v>
      </c>
      <c r="B35" s="8">
        <f t="shared" si="0"/>
        <v>8</v>
      </c>
      <c r="C35" s="8">
        <f t="shared" si="0"/>
        <v>5</v>
      </c>
      <c r="D35" s="8">
        <f t="shared" si="0"/>
        <v>1</v>
      </c>
    </row>
    <row r="36" spans="1:5" x14ac:dyDescent="0.55000000000000004">
      <c r="A36" s="4" t="s">
        <v>10</v>
      </c>
      <c r="B36" s="8">
        <f t="shared" si="0"/>
        <v>177</v>
      </c>
      <c r="C36" s="8">
        <f t="shared" si="0"/>
        <v>79</v>
      </c>
      <c r="D36" s="8">
        <f t="shared" si="0"/>
        <v>37</v>
      </c>
    </row>
    <row r="37" spans="1:5" x14ac:dyDescent="0.55000000000000004">
      <c r="A37" s="4" t="s">
        <v>12</v>
      </c>
      <c r="B37" s="8">
        <f t="shared" si="0"/>
        <v>444</v>
      </c>
      <c r="C37" s="8">
        <f t="shared" si="0"/>
        <v>329</v>
      </c>
      <c r="D37" s="8">
        <f t="shared" si="0"/>
        <v>97</v>
      </c>
    </row>
    <row r="38" spans="1:5" x14ac:dyDescent="0.55000000000000004">
      <c r="A38" s="12" t="s">
        <v>13</v>
      </c>
      <c r="B38" s="20">
        <f>SUM(B31:B37)</f>
        <v>6183</v>
      </c>
      <c r="C38" s="20">
        <f>SUM(C31:C37)</f>
        <v>4088</v>
      </c>
      <c r="D38" s="20">
        <f>SUM(D31:D37)</f>
        <v>1537</v>
      </c>
    </row>
    <row r="39" spans="1:5" x14ac:dyDescent="0.55000000000000004">
      <c r="A39" s="4" t="s">
        <v>19</v>
      </c>
      <c r="B39" s="8">
        <f t="shared" ref="B39:D40" si="1">B13+B26</f>
        <v>4922</v>
      </c>
      <c r="C39" s="8">
        <f t="shared" si="1"/>
        <v>3926</v>
      </c>
      <c r="D39" s="8">
        <f t="shared" si="1"/>
        <v>1153</v>
      </c>
    </row>
    <row r="40" spans="1:5" x14ac:dyDescent="0.55000000000000004">
      <c r="A40" s="18" t="s">
        <v>15</v>
      </c>
      <c r="B40" s="29">
        <f t="shared" si="1"/>
        <v>1242</v>
      </c>
      <c r="C40" s="29">
        <f t="shared" si="1"/>
        <v>858</v>
      </c>
      <c r="D40" s="29">
        <f t="shared" si="1"/>
        <v>342</v>
      </c>
    </row>
    <row r="41" spans="1:5" x14ac:dyDescent="0.55000000000000004">
      <c r="A41" s="12" t="s">
        <v>22</v>
      </c>
      <c r="B41" s="16">
        <f>SUM(B38:B40)</f>
        <v>12347</v>
      </c>
      <c r="C41" s="16">
        <f>SUM(C38:C40)</f>
        <v>8872</v>
      </c>
      <c r="D41" s="16">
        <f>SUM(D38:D40)</f>
        <v>3032</v>
      </c>
      <c r="E41" s="11"/>
    </row>
    <row r="43" spans="1:5" x14ac:dyDescent="0.55000000000000004">
      <c r="A43" s="22"/>
    </row>
  </sheetData>
  <pageMargins left="0.7" right="0.7" top="0.75" bottom="0.75" header="0.3" footer="0.3"/>
  <pageSetup orientation="portrait" r:id="rId1"/>
  <headerFooter>
    <oddHeader xml:space="preserve">&amp;L&amp;"-,Bold"&amp;11PROGRAM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zoomScale="110" zoomScaleNormal="110" workbookViewId="0">
      <selection activeCell="B13" sqref="B13"/>
    </sheetView>
  </sheetViews>
  <sheetFormatPr defaultRowHeight="14.4" x14ac:dyDescent="0.55000000000000004"/>
  <cols>
    <col min="1" max="1" width="33.71875" style="4" customWidth="1"/>
    <col min="2" max="2" width="12.71875" style="5" customWidth="1"/>
    <col min="3" max="3" width="9.5546875" style="5" customWidth="1"/>
    <col min="4" max="4" width="8.83203125" style="5" customWidth="1"/>
  </cols>
  <sheetData>
    <row r="1" spans="1:6" s="30" customFormat="1" ht="18.3" x14ac:dyDescent="0.7">
      <c r="A1" s="24" t="s">
        <v>53</v>
      </c>
      <c r="B1" s="26"/>
      <c r="C1" s="26"/>
      <c r="D1" s="26"/>
    </row>
    <row r="3" spans="1:6" ht="29.1" thickBot="1" x14ac:dyDescent="0.6">
      <c r="A3" s="21"/>
      <c r="B3" s="27" t="s">
        <v>1</v>
      </c>
      <c r="C3" s="28" t="s">
        <v>2</v>
      </c>
      <c r="D3" s="28" t="s">
        <v>3</v>
      </c>
    </row>
    <row r="4" spans="1:6" x14ac:dyDescent="0.55000000000000004">
      <c r="A4" s="12" t="s">
        <v>4</v>
      </c>
    </row>
    <row r="5" spans="1:6" x14ac:dyDescent="0.55000000000000004">
      <c r="A5" s="4" t="s">
        <v>48</v>
      </c>
      <c r="B5" s="17">
        <v>15</v>
      </c>
      <c r="C5" s="17">
        <v>9</v>
      </c>
      <c r="D5" s="17">
        <v>0</v>
      </c>
    </row>
    <row r="6" spans="1:6" x14ac:dyDescent="0.55000000000000004">
      <c r="A6" s="4" t="s">
        <v>29</v>
      </c>
      <c r="B6" s="17">
        <v>1083</v>
      </c>
      <c r="C6" s="17">
        <v>840</v>
      </c>
      <c r="D6" s="17">
        <v>242</v>
      </c>
    </row>
    <row r="7" spans="1:6" x14ac:dyDescent="0.55000000000000004">
      <c r="A7" s="4" t="s">
        <v>7</v>
      </c>
      <c r="B7" s="17">
        <v>1284</v>
      </c>
      <c r="C7" s="17">
        <v>650</v>
      </c>
      <c r="D7" s="17">
        <v>225</v>
      </c>
    </row>
    <row r="8" spans="1:6" x14ac:dyDescent="0.55000000000000004">
      <c r="A8" s="4" t="s">
        <v>8</v>
      </c>
      <c r="B8" s="17">
        <v>1527</v>
      </c>
      <c r="C8" s="17">
        <v>946</v>
      </c>
      <c r="D8" s="17">
        <v>253</v>
      </c>
    </row>
    <row r="9" spans="1:6" x14ac:dyDescent="0.55000000000000004">
      <c r="A9" s="4" t="s">
        <v>9</v>
      </c>
      <c r="B9" s="17">
        <v>3</v>
      </c>
      <c r="C9" s="17">
        <v>2</v>
      </c>
      <c r="D9" s="17">
        <v>1</v>
      </c>
    </row>
    <row r="10" spans="1:6" x14ac:dyDescent="0.55000000000000004">
      <c r="A10" s="4" t="s">
        <v>10</v>
      </c>
      <c r="B10" s="7">
        <v>86</v>
      </c>
      <c r="C10" s="7">
        <v>26</v>
      </c>
      <c r="D10" s="7">
        <v>13</v>
      </c>
    </row>
    <row r="11" spans="1:6" x14ac:dyDescent="0.55000000000000004">
      <c r="A11" s="4" t="s">
        <v>12</v>
      </c>
      <c r="B11" s="7">
        <v>334</v>
      </c>
      <c r="C11" s="7">
        <v>229</v>
      </c>
      <c r="D11" s="7">
        <v>52</v>
      </c>
    </row>
    <row r="12" spans="1:6" x14ac:dyDescent="0.55000000000000004">
      <c r="A12" s="12" t="s">
        <v>13</v>
      </c>
      <c r="B12" s="20">
        <f>SUM(B5:B11)</f>
        <v>4332</v>
      </c>
      <c r="C12" s="20">
        <f>SUM(C5:C11)</f>
        <v>2702</v>
      </c>
      <c r="D12" s="20">
        <f>SUM(D5:D11)</f>
        <v>786</v>
      </c>
    </row>
    <row r="13" spans="1:6" x14ac:dyDescent="0.55000000000000004">
      <c r="A13" s="4" t="s">
        <v>14</v>
      </c>
      <c r="B13" s="17">
        <v>3466</v>
      </c>
      <c r="C13" s="17">
        <v>2721</v>
      </c>
      <c r="D13" s="17">
        <v>523</v>
      </c>
    </row>
    <row r="14" spans="1:6" x14ac:dyDescent="0.55000000000000004">
      <c r="A14" s="18" t="s">
        <v>15</v>
      </c>
      <c r="B14" s="19">
        <v>1139</v>
      </c>
      <c r="C14" s="19">
        <v>735</v>
      </c>
      <c r="D14" s="19">
        <v>317</v>
      </c>
      <c r="F14" s="98"/>
    </row>
    <row r="15" spans="1:6" x14ac:dyDescent="0.55000000000000004">
      <c r="A15" s="12" t="s">
        <v>16</v>
      </c>
      <c r="B15" s="20">
        <f>SUM(B12:B14)</f>
        <v>8937</v>
      </c>
      <c r="C15" s="20">
        <f>SUM(C12:C14)</f>
        <v>6158</v>
      </c>
      <c r="D15" s="20">
        <f>SUM(D12:D14)</f>
        <v>1626</v>
      </c>
    </row>
    <row r="16" spans="1:6" x14ac:dyDescent="0.55000000000000004">
      <c r="B16" s="8"/>
      <c r="C16" s="8"/>
      <c r="D16" s="8"/>
    </row>
    <row r="17" spans="1:4" x14ac:dyDescent="0.55000000000000004">
      <c r="A17" s="12" t="s">
        <v>17</v>
      </c>
      <c r="B17" s="8"/>
      <c r="C17" s="8"/>
      <c r="D17" s="8"/>
    </row>
    <row r="18" spans="1:4" x14ac:dyDescent="0.55000000000000004">
      <c r="A18" s="4" t="s">
        <v>48</v>
      </c>
      <c r="B18" s="17">
        <v>15</v>
      </c>
      <c r="C18" s="17">
        <v>10</v>
      </c>
      <c r="D18" s="17">
        <v>6</v>
      </c>
    </row>
    <row r="19" spans="1:4" x14ac:dyDescent="0.55000000000000004">
      <c r="A19" s="4" t="s">
        <v>29</v>
      </c>
      <c r="B19" s="17">
        <v>279</v>
      </c>
      <c r="C19" s="17">
        <v>237</v>
      </c>
      <c r="D19" s="17">
        <v>165</v>
      </c>
    </row>
    <row r="20" spans="1:4" x14ac:dyDescent="0.55000000000000004">
      <c r="A20" s="4" t="s">
        <v>7</v>
      </c>
      <c r="B20" s="17">
        <v>515</v>
      </c>
      <c r="C20" s="17">
        <v>407</v>
      </c>
      <c r="D20" s="17">
        <v>269</v>
      </c>
    </row>
    <row r="21" spans="1:4" x14ac:dyDescent="0.55000000000000004">
      <c r="A21" s="4" t="s">
        <v>8</v>
      </c>
      <c r="B21" s="17">
        <v>421</v>
      </c>
      <c r="C21" s="17">
        <v>346</v>
      </c>
      <c r="D21" s="17">
        <v>224</v>
      </c>
    </row>
    <row r="22" spans="1:4" x14ac:dyDescent="0.55000000000000004">
      <c r="A22" s="4" t="s">
        <v>9</v>
      </c>
      <c r="B22" s="17">
        <v>0</v>
      </c>
      <c r="C22" s="17">
        <v>0</v>
      </c>
      <c r="D22" s="17">
        <v>0</v>
      </c>
    </row>
    <row r="23" spans="1:4" x14ac:dyDescent="0.55000000000000004">
      <c r="A23" s="4" t="s">
        <v>10</v>
      </c>
      <c r="B23" s="7">
        <v>47</v>
      </c>
      <c r="C23" s="7">
        <v>39</v>
      </c>
      <c r="D23" s="7">
        <v>30</v>
      </c>
    </row>
    <row r="24" spans="1:4" x14ac:dyDescent="0.55000000000000004">
      <c r="A24" s="4" t="s">
        <v>12</v>
      </c>
      <c r="B24" s="17">
        <v>107</v>
      </c>
      <c r="C24" s="17">
        <v>89</v>
      </c>
      <c r="D24" s="17">
        <v>61</v>
      </c>
    </row>
    <row r="25" spans="1:4" x14ac:dyDescent="0.55000000000000004">
      <c r="A25" s="12" t="s">
        <v>13</v>
      </c>
      <c r="B25" s="20">
        <f>SUM(B18:B24)</f>
        <v>1384</v>
      </c>
      <c r="C25" s="20">
        <f>SUM(C18:C24)</f>
        <v>1128</v>
      </c>
      <c r="D25" s="20">
        <f>SUM(D18:D24)</f>
        <v>755</v>
      </c>
    </row>
    <row r="26" spans="1:4" x14ac:dyDescent="0.55000000000000004">
      <c r="A26" s="4" t="s">
        <v>19</v>
      </c>
      <c r="B26" s="17">
        <v>1385</v>
      </c>
      <c r="C26" s="17">
        <v>1145</v>
      </c>
      <c r="D26" s="17">
        <v>717</v>
      </c>
    </row>
    <row r="27" spans="1:4" x14ac:dyDescent="0.55000000000000004">
      <c r="A27" s="18" t="s">
        <v>15</v>
      </c>
      <c r="B27" s="19">
        <v>212</v>
      </c>
      <c r="C27" s="19">
        <v>173</v>
      </c>
      <c r="D27" s="19">
        <v>84</v>
      </c>
    </row>
    <row r="28" spans="1:4" x14ac:dyDescent="0.55000000000000004">
      <c r="A28" s="12" t="s">
        <v>20</v>
      </c>
      <c r="B28" s="20">
        <f>SUM(B25:B27)</f>
        <v>2981</v>
      </c>
      <c r="C28" s="20">
        <f>SUM(C25:C27)</f>
        <v>2446</v>
      </c>
      <c r="D28" s="20">
        <f>SUM(D25:D27)</f>
        <v>1556</v>
      </c>
    </row>
    <row r="29" spans="1:4" x14ac:dyDescent="0.55000000000000004">
      <c r="A29" s="12"/>
      <c r="B29" s="20"/>
      <c r="C29" s="20"/>
      <c r="D29" s="20"/>
    </row>
    <row r="30" spans="1:4" x14ac:dyDescent="0.55000000000000004">
      <c r="A30" s="12" t="s">
        <v>21</v>
      </c>
      <c r="B30" s="20"/>
      <c r="C30" s="20"/>
      <c r="D30" s="20"/>
    </row>
    <row r="31" spans="1:4" x14ac:dyDescent="0.55000000000000004">
      <c r="A31" s="4" t="s">
        <v>48</v>
      </c>
      <c r="B31" s="8">
        <f>B5+B18</f>
        <v>30</v>
      </c>
      <c r="C31" s="8">
        <f>C5+C18</f>
        <v>19</v>
      </c>
      <c r="D31" s="8">
        <f>D5+D18</f>
        <v>6</v>
      </c>
    </row>
    <row r="32" spans="1:4" x14ac:dyDescent="0.55000000000000004">
      <c r="A32" s="4" t="s">
        <v>29</v>
      </c>
      <c r="B32" s="8">
        <f t="shared" ref="B32:D37" si="0">B6+B19</f>
        <v>1362</v>
      </c>
      <c r="C32" s="8">
        <f t="shared" si="0"/>
        <v>1077</v>
      </c>
      <c r="D32" s="8">
        <f t="shared" si="0"/>
        <v>407</v>
      </c>
    </row>
    <row r="33" spans="1:4" x14ac:dyDescent="0.55000000000000004">
      <c r="A33" s="4" t="s">
        <v>7</v>
      </c>
      <c r="B33" s="8">
        <f t="shared" si="0"/>
        <v>1799</v>
      </c>
      <c r="C33" s="8">
        <f t="shared" si="0"/>
        <v>1057</v>
      </c>
      <c r="D33" s="8">
        <f t="shared" si="0"/>
        <v>494</v>
      </c>
    </row>
    <row r="34" spans="1:4" x14ac:dyDescent="0.55000000000000004">
      <c r="A34" s="4" t="s">
        <v>8</v>
      </c>
      <c r="B34" s="8">
        <f t="shared" si="0"/>
        <v>1948</v>
      </c>
      <c r="C34" s="8">
        <f t="shared" si="0"/>
        <v>1292</v>
      </c>
      <c r="D34" s="8">
        <f t="shared" si="0"/>
        <v>477</v>
      </c>
    </row>
    <row r="35" spans="1:4" x14ac:dyDescent="0.55000000000000004">
      <c r="A35" s="4" t="s">
        <v>9</v>
      </c>
      <c r="B35" s="8">
        <f t="shared" si="0"/>
        <v>3</v>
      </c>
      <c r="C35" s="8">
        <f t="shared" si="0"/>
        <v>2</v>
      </c>
      <c r="D35" s="8">
        <f t="shared" si="0"/>
        <v>1</v>
      </c>
    </row>
    <row r="36" spans="1:4" x14ac:dyDescent="0.55000000000000004">
      <c r="A36" s="4" t="s">
        <v>10</v>
      </c>
      <c r="B36" s="8">
        <f t="shared" si="0"/>
        <v>133</v>
      </c>
      <c r="C36" s="8">
        <f t="shared" si="0"/>
        <v>65</v>
      </c>
      <c r="D36" s="8">
        <f t="shared" si="0"/>
        <v>43</v>
      </c>
    </row>
    <row r="37" spans="1:4" x14ac:dyDescent="0.55000000000000004">
      <c r="A37" s="4" t="s">
        <v>12</v>
      </c>
      <c r="B37" s="8">
        <f t="shared" si="0"/>
        <v>441</v>
      </c>
      <c r="C37" s="8">
        <f t="shared" si="0"/>
        <v>318</v>
      </c>
      <c r="D37" s="8">
        <f t="shared" si="0"/>
        <v>113</v>
      </c>
    </row>
    <row r="38" spans="1:4" x14ac:dyDescent="0.55000000000000004">
      <c r="A38" s="12" t="s">
        <v>13</v>
      </c>
      <c r="B38" s="20">
        <f>SUM(B31:B37)</f>
        <v>5716</v>
      </c>
      <c r="C38" s="20">
        <f>SUM(C31:C37)</f>
        <v>3830</v>
      </c>
      <c r="D38" s="20">
        <f>SUM(D31:D37)</f>
        <v>1541</v>
      </c>
    </row>
    <row r="39" spans="1:4" x14ac:dyDescent="0.55000000000000004">
      <c r="A39" s="4" t="s">
        <v>19</v>
      </c>
      <c r="B39" s="8">
        <f t="shared" ref="B39:D40" si="1">B13+B26</f>
        <v>4851</v>
      </c>
      <c r="C39" s="8">
        <f t="shared" si="1"/>
        <v>3866</v>
      </c>
      <c r="D39" s="8">
        <f>D13+D26</f>
        <v>1240</v>
      </c>
    </row>
    <row r="40" spans="1:4" x14ac:dyDescent="0.55000000000000004">
      <c r="A40" s="18" t="s">
        <v>15</v>
      </c>
      <c r="B40" s="29">
        <f t="shared" si="1"/>
        <v>1351</v>
      </c>
      <c r="C40" s="29">
        <f t="shared" si="1"/>
        <v>908</v>
      </c>
      <c r="D40" s="29">
        <f t="shared" si="1"/>
        <v>401</v>
      </c>
    </row>
    <row r="41" spans="1:4" x14ac:dyDescent="0.55000000000000004">
      <c r="A41" s="12" t="s">
        <v>22</v>
      </c>
      <c r="B41" s="16">
        <f>SUM(B38:B40)</f>
        <v>11918</v>
      </c>
      <c r="C41" s="16">
        <f>SUM(C38:C40)</f>
        <v>8604</v>
      </c>
      <c r="D41" s="16">
        <f>SUM(D38:D40)</f>
        <v>3182</v>
      </c>
    </row>
    <row r="43" spans="1:4" x14ac:dyDescent="0.55000000000000004">
      <c r="A43" s="22"/>
    </row>
  </sheetData>
  <pageMargins left="0.7" right="0.7" top="0.75" bottom="0.75" header="0.3" footer="0.3"/>
  <pageSetup orientation="portrait" r:id="rId1"/>
  <headerFooter>
    <oddHeader xml:space="preserve">&amp;L&amp;"-,Bold"&amp;11University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ECAA-4EA1-445A-8471-81DF0E048702}">
  <dimension ref="A1:D42"/>
  <sheetViews>
    <sheetView tabSelected="1" zoomScaleNormal="100" workbookViewId="0">
      <selection activeCell="F36" sqref="F36"/>
    </sheetView>
  </sheetViews>
  <sheetFormatPr defaultRowHeight="12.3" x14ac:dyDescent="0.4"/>
  <cols>
    <col min="1" max="1" width="36.5546875" bestFit="1" customWidth="1"/>
    <col min="2" max="2" width="11.88671875" customWidth="1"/>
  </cols>
  <sheetData>
    <row r="1" spans="1:4" ht="18.3" x14ac:dyDescent="0.7">
      <c r="A1" s="101" t="s">
        <v>23</v>
      </c>
      <c r="B1" s="90"/>
      <c r="C1" s="90"/>
      <c r="D1" s="90"/>
    </row>
    <row r="2" spans="1:4" ht="14.4" x14ac:dyDescent="0.55000000000000004">
      <c r="A2" s="65"/>
      <c r="B2" s="65"/>
      <c r="C2" s="65"/>
      <c r="D2" s="65"/>
    </row>
    <row r="3" spans="1:4" ht="57.6" x14ac:dyDescent="0.55000000000000004">
      <c r="A3" s="92"/>
      <c r="B3" s="63" t="s">
        <v>24</v>
      </c>
      <c r="C3" s="64" t="s">
        <v>25</v>
      </c>
      <c r="D3" s="64" t="s">
        <v>26</v>
      </c>
    </row>
    <row r="4" spans="1:4" ht="18.3" x14ac:dyDescent="0.55000000000000004">
      <c r="A4" s="84" t="s">
        <v>27</v>
      </c>
      <c r="B4" s="82"/>
      <c r="C4" s="78"/>
      <c r="D4" s="78"/>
    </row>
    <row r="5" spans="1:4" ht="15.6" x14ac:dyDescent="0.6">
      <c r="A5" s="69" t="s">
        <v>28</v>
      </c>
      <c r="B5" s="99">
        <v>40</v>
      </c>
      <c r="C5" s="99">
        <v>31</v>
      </c>
      <c r="D5" s="99">
        <v>4</v>
      </c>
    </row>
    <row r="6" spans="1:4" ht="15.6" x14ac:dyDescent="0.6">
      <c r="A6" s="69" t="s">
        <v>29</v>
      </c>
      <c r="B6" s="100">
        <v>2533</v>
      </c>
      <c r="C6" s="100">
        <v>2330</v>
      </c>
      <c r="D6" s="99">
        <v>347</v>
      </c>
    </row>
    <row r="7" spans="1:4" ht="15.6" x14ac:dyDescent="0.6">
      <c r="A7" s="69" t="s">
        <v>30</v>
      </c>
      <c r="B7" s="100">
        <v>2918</v>
      </c>
      <c r="C7" s="100">
        <v>2205</v>
      </c>
      <c r="D7" s="99">
        <v>363</v>
      </c>
    </row>
    <row r="8" spans="1:4" ht="15.6" x14ac:dyDescent="0.6">
      <c r="A8" s="69" t="s">
        <v>10</v>
      </c>
      <c r="B8" s="100">
        <v>244</v>
      </c>
      <c r="C8" s="100">
        <v>164</v>
      </c>
      <c r="D8" s="99">
        <v>35</v>
      </c>
    </row>
    <row r="9" spans="1:4" ht="15.6" x14ac:dyDescent="0.6">
      <c r="A9" s="69" t="s">
        <v>31</v>
      </c>
      <c r="B9" s="100">
        <v>5063</v>
      </c>
      <c r="C9" s="100">
        <v>4009</v>
      </c>
      <c r="D9" s="99">
        <v>567</v>
      </c>
    </row>
    <row r="10" spans="1:4" ht="15.6" x14ac:dyDescent="0.6">
      <c r="A10" s="69" t="s">
        <v>32</v>
      </c>
      <c r="B10" s="99">
        <v>12</v>
      </c>
      <c r="C10" s="99">
        <v>9</v>
      </c>
      <c r="D10" s="99">
        <v>2</v>
      </c>
    </row>
    <row r="11" spans="1:4" ht="15.6" x14ac:dyDescent="0.6">
      <c r="A11" s="69" t="s">
        <v>33</v>
      </c>
      <c r="B11" s="99">
        <v>912</v>
      </c>
      <c r="C11" s="99">
        <v>774</v>
      </c>
      <c r="D11" s="99">
        <v>77</v>
      </c>
    </row>
    <row r="12" spans="1:4" ht="15.6" x14ac:dyDescent="0.4">
      <c r="A12" s="71" t="s">
        <v>34</v>
      </c>
      <c r="B12" s="86">
        <f>SUM(B5:B11)</f>
        <v>11722</v>
      </c>
      <c r="C12" s="86">
        <f t="shared" ref="C12:D12" si="0">SUM(C5:C11)</f>
        <v>9522</v>
      </c>
      <c r="D12" s="86">
        <f t="shared" si="0"/>
        <v>1395</v>
      </c>
    </row>
    <row r="13" spans="1:4" ht="15.6" x14ac:dyDescent="0.6">
      <c r="A13" s="69" t="s">
        <v>19</v>
      </c>
      <c r="B13" s="100">
        <v>6591</v>
      </c>
      <c r="C13" s="100">
        <v>5752</v>
      </c>
      <c r="D13" s="99">
        <v>519</v>
      </c>
    </row>
    <row r="14" spans="1:4" ht="15.6" x14ac:dyDescent="0.6">
      <c r="A14" s="69" t="s">
        <v>35</v>
      </c>
      <c r="B14" s="100">
        <v>1939</v>
      </c>
      <c r="C14" s="100">
        <v>1668</v>
      </c>
      <c r="D14" s="99">
        <v>174</v>
      </c>
    </row>
    <row r="15" spans="1:4" ht="15.6" x14ac:dyDescent="0.6">
      <c r="A15" s="69" t="s">
        <v>36</v>
      </c>
      <c r="B15" s="99">
        <v>1010</v>
      </c>
      <c r="C15" s="99">
        <v>871</v>
      </c>
      <c r="D15" s="99">
        <v>99</v>
      </c>
    </row>
    <row r="16" spans="1:4" ht="15.6" x14ac:dyDescent="0.4">
      <c r="A16" s="93" t="s">
        <v>37</v>
      </c>
      <c r="B16" s="96">
        <f>SUM(B12:B15)</f>
        <v>21262</v>
      </c>
      <c r="C16" s="96">
        <f t="shared" ref="C16:D16" si="1">SUM(C12:C15)</f>
        <v>17813</v>
      </c>
      <c r="D16" s="96">
        <f t="shared" si="1"/>
        <v>2187</v>
      </c>
    </row>
    <row r="17" spans="1:4" ht="18.3" x14ac:dyDescent="0.4">
      <c r="A17" s="85" t="s">
        <v>38</v>
      </c>
      <c r="B17" s="97"/>
      <c r="C17" s="97"/>
      <c r="D17" s="97"/>
    </row>
    <row r="18" spans="1:4" ht="15.6" x14ac:dyDescent="0.6">
      <c r="A18" s="69" t="s">
        <v>28</v>
      </c>
      <c r="B18" s="99">
        <v>5</v>
      </c>
      <c r="C18" s="99">
        <v>4</v>
      </c>
      <c r="D18" s="99">
        <v>0</v>
      </c>
    </row>
    <row r="19" spans="1:4" ht="15.6" x14ac:dyDescent="0.6">
      <c r="A19" s="69" t="s">
        <v>29</v>
      </c>
      <c r="B19" s="99">
        <v>290</v>
      </c>
      <c r="C19" s="99">
        <v>239</v>
      </c>
      <c r="D19" s="99">
        <v>111</v>
      </c>
    </row>
    <row r="20" spans="1:4" ht="15.6" x14ac:dyDescent="0.6">
      <c r="A20" s="69" t="s">
        <v>30</v>
      </c>
      <c r="B20" s="99">
        <v>608</v>
      </c>
      <c r="C20" s="99">
        <v>450</v>
      </c>
      <c r="D20" s="99">
        <v>202</v>
      </c>
    </row>
    <row r="21" spans="1:4" ht="15.6" x14ac:dyDescent="0.6">
      <c r="A21" s="69" t="s">
        <v>10</v>
      </c>
      <c r="B21" s="99">
        <v>52</v>
      </c>
      <c r="C21" s="99">
        <v>38</v>
      </c>
      <c r="D21" s="99">
        <v>17</v>
      </c>
    </row>
    <row r="22" spans="1:4" ht="15.6" x14ac:dyDescent="0.6">
      <c r="A22" s="69" t="s">
        <v>31</v>
      </c>
      <c r="B22" s="99">
        <v>576</v>
      </c>
      <c r="C22" s="99">
        <v>461</v>
      </c>
      <c r="D22" s="99">
        <v>220</v>
      </c>
    </row>
    <row r="23" spans="1:4" ht="15.6" x14ac:dyDescent="0.6">
      <c r="A23" s="69" t="s">
        <v>32</v>
      </c>
      <c r="B23" s="99">
        <v>3</v>
      </c>
      <c r="C23" s="99">
        <v>3</v>
      </c>
      <c r="D23" s="99">
        <v>3</v>
      </c>
    </row>
    <row r="24" spans="1:4" ht="15.6" x14ac:dyDescent="0.6">
      <c r="A24" s="69" t="s">
        <v>33</v>
      </c>
      <c r="B24" s="99">
        <v>156</v>
      </c>
      <c r="C24" s="99">
        <v>123</v>
      </c>
      <c r="D24" s="99">
        <v>47</v>
      </c>
    </row>
    <row r="25" spans="1:4" ht="15.6" x14ac:dyDescent="0.4">
      <c r="A25" s="71" t="s">
        <v>34</v>
      </c>
      <c r="B25" s="86">
        <f>SUM(B18:B24)</f>
        <v>1690</v>
      </c>
      <c r="C25" s="86">
        <f t="shared" ref="C25:D25" si="2">SUM(C18:C24)</f>
        <v>1318</v>
      </c>
      <c r="D25" s="86">
        <f t="shared" si="2"/>
        <v>600</v>
      </c>
    </row>
    <row r="26" spans="1:4" ht="15.6" x14ac:dyDescent="0.6">
      <c r="A26" s="69" t="s">
        <v>19</v>
      </c>
      <c r="B26" s="100">
        <v>1201</v>
      </c>
      <c r="C26" s="100">
        <v>984</v>
      </c>
      <c r="D26" s="99">
        <v>406</v>
      </c>
    </row>
    <row r="27" spans="1:4" ht="15.6" x14ac:dyDescent="0.6">
      <c r="A27" s="69" t="s">
        <v>35</v>
      </c>
      <c r="B27" s="99">
        <v>214</v>
      </c>
      <c r="C27" s="99">
        <v>189</v>
      </c>
      <c r="D27" s="99">
        <v>51</v>
      </c>
    </row>
    <row r="28" spans="1:4" ht="15.6" x14ac:dyDescent="0.6">
      <c r="A28" s="69" t="s">
        <v>36</v>
      </c>
      <c r="B28" s="99">
        <v>153</v>
      </c>
      <c r="C28" s="99">
        <v>133</v>
      </c>
      <c r="D28" s="99">
        <v>47</v>
      </c>
    </row>
    <row r="29" spans="1:4" ht="15.6" x14ac:dyDescent="0.4">
      <c r="A29" s="93" t="s">
        <v>37</v>
      </c>
      <c r="B29" s="96">
        <f>SUM(B25:B28)</f>
        <v>3258</v>
      </c>
      <c r="C29" s="96">
        <f t="shared" ref="C29:D29" si="3">SUM(C25:C28)</f>
        <v>2624</v>
      </c>
      <c r="D29" s="96">
        <f t="shared" si="3"/>
        <v>1104</v>
      </c>
    </row>
    <row r="30" spans="1:4" ht="18.3" x14ac:dyDescent="0.55000000000000004">
      <c r="A30" s="84" t="s">
        <v>39</v>
      </c>
      <c r="B30" s="72"/>
      <c r="C30" s="78"/>
      <c r="D30" s="78"/>
    </row>
    <row r="31" spans="1:4" ht="15.6" x14ac:dyDescent="0.6">
      <c r="A31" s="69" t="s">
        <v>28</v>
      </c>
      <c r="B31" s="99">
        <f>SUM(B5+B18)</f>
        <v>45</v>
      </c>
      <c r="C31" s="99">
        <f t="shared" ref="C31:D31" si="4">SUM(C5+C18)</f>
        <v>35</v>
      </c>
      <c r="D31" s="99">
        <f t="shared" si="4"/>
        <v>4</v>
      </c>
    </row>
    <row r="32" spans="1:4" ht="15.6" x14ac:dyDescent="0.6">
      <c r="A32" s="69" t="s">
        <v>29</v>
      </c>
      <c r="B32" s="100">
        <f t="shared" ref="B32:D36" si="5">SUM(B6+B19)</f>
        <v>2823</v>
      </c>
      <c r="C32" s="100">
        <f t="shared" si="5"/>
        <v>2569</v>
      </c>
      <c r="D32" s="99">
        <f t="shared" si="5"/>
        <v>458</v>
      </c>
    </row>
    <row r="33" spans="1:4" ht="15.6" x14ac:dyDescent="0.6">
      <c r="A33" s="69" t="s">
        <v>30</v>
      </c>
      <c r="B33" s="100">
        <f t="shared" si="5"/>
        <v>3526</v>
      </c>
      <c r="C33" s="100">
        <f t="shared" si="5"/>
        <v>2655</v>
      </c>
      <c r="D33" s="99">
        <f t="shared" si="5"/>
        <v>565</v>
      </c>
    </row>
    <row r="34" spans="1:4" ht="15.6" x14ac:dyDescent="0.6">
      <c r="A34" s="69" t="s">
        <v>10</v>
      </c>
      <c r="B34" s="99">
        <f t="shared" si="5"/>
        <v>296</v>
      </c>
      <c r="C34" s="99">
        <f t="shared" si="5"/>
        <v>202</v>
      </c>
      <c r="D34" s="99">
        <f t="shared" si="5"/>
        <v>52</v>
      </c>
    </row>
    <row r="35" spans="1:4" ht="15.6" x14ac:dyDescent="0.6">
      <c r="A35" s="69" t="s">
        <v>31</v>
      </c>
      <c r="B35" s="100">
        <f t="shared" si="5"/>
        <v>5639</v>
      </c>
      <c r="C35" s="100">
        <f t="shared" si="5"/>
        <v>4470</v>
      </c>
      <c r="D35" s="99">
        <f t="shared" si="5"/>
        <v>787</v>
      </c>
    </row>
    <row r="36" spans="1:4" ht="15.6" x14ac:dyDescent="0.6">
      <c r="A36" s="69" t="s">
        <v>32</v>
      </c>
      <c r="B36" s="99">
        <f t="shared" si="5"/>
        <v>15</v>
      </c>
      <c r="C36" s="99">
        <f t="shared" si="5"/>
        <v>12</v>
      </c>
      <c r="D36" s="99">
        <f t="shared" si="5"/>
        <v>5</v>
      </c>
    </row>
    <row r="37" spans="1:4" ht="15.6" x14ac:dyDescent="0.6">
      <c r="A37" s="69" t="s">
        <v>33</v>
      </c>
      <c r="B37" s="100">
        <f>SUM(B11+B24)</f>
        <v>1068</v>
      </c>
      <c r="C37" s="100">
        <f t="shared" ref="C37:D37" si="6">SUM(C11+C24)</f>
        <v>897</v>
      </c>
      <c r="D37" s="100">
        <f t="shared" si="6"/>
        <v>124</v>
      </c>
    </row>
    <row r="38" spans="1:4" ht="15.6" x14ac:dyDescent="0.4">
      <c r="A38" s="71" t="s">
        <v>34</v>
      </c>
      <c r="B38" s="86">
        <f>SUM(B31:B37)</f>
        <v>13412</v>
      </c>
      <c r="C38" s="86">
        <f t="shared" ref="C38:D38" si="7">SUM(C31:C37)</f>
        <v>10840</v>
      </c>
      <c r="D38" s="86">
        <f t="shared" si="7"/>
        <v>1995</v>
      </c>
    </row>
    <row r="39" spans="1:4" ht="15.6" x14ac:dyDescent="0.6">
      <c r="A39" s="69" t="s">
        <v>19</v>
      </c>
      <c r="B39" s="100">
        <f>SUM(B13+B26)</f>
        <v>7792</v>
      </c>
      <c r="C39" s="100">
        <f t="shared" ref="C39:D39" si="8">SUM(C13+C26)</f>
        <v>6736</v>
      </c>
      <c r="D39" s="100">
        <f t="shared" si="8"/>
        <v>925</v>
      </c>
    </row>
    <row r="40" spans="1:4" ht="15.6" x14ac:dyDescent="0.6">
      <c r="A40" s="69" t="s">
        <v>35</v>
      </c>
      <c r="B40" s="100">
        <f>SUM(B14+B27)</f>
        <v>2153</v>
      </c>
      <c r="C40" s="100">
        <f t="shared" ref="C40:D40" si="9">SUM(C14+C27)</f>
        <v>1857</v>
      </c>
      <c r="D40" s="100">
        <f t="shared" si="9"/>
        <v>225</v>
      </c>
    </row>
    <row r="41" spans="1:4" ht="15.6" x14ac:dyDescent="0.6">
      <c r="A41" s="69" t="s">
        <v>36</v>
      </c>
      <c r="B41" s="100">
        <f>SUM(B15+B28)</f>
        <v>1163</v>
      </c>
      <c r="C41" s="100">
        <f t="shared" ref="C41:D41" si="10">SUM(C15+C28)</f>
        <v>1004</v>
      </c>
      <c r="D41" s="100">
        <f t="shared" si="10"/>
        <v>146</v>
      </c>
    </row>
    <row r="42" spans="1:4" ht="15.6" x14ac:dyDescent="0.4">
      <c r="A42" s="95" t="s">
        <v>40</v>
      </c>
      <c r="B42" s="96">
        <f>SUM(B38:B41)</f>
        <v>24520</v>
      </c>
      <c r="C42" s="96">
        <f t="shared" ref="C42:D42" si="11">SUM(C38:C41)</f>
        <v>20437</v>
      </c>
      <c r="D42" s="96">
        <f t="shared" si="11"/>
        <v>3291</v>
      </c>
    </row>
  </sheetData>
  <pageMargins left="0.7" right="0.7" top="0.75" bottom="0.75" header="0.3" footer="0.3"/>
  <pageSetup scale="94" orientation="portrait" r:id="rId1"/>
  <headerFooter>
    <oddHeader>&amp;L&amp;"Calibri,Bold"&amp;11University Level Data&amp;C&amp;"Calibri,Bold"&amp;11Table 8&amp;R&amp;"Calibri,Bold"&amp;11Applicants, Admissions and Enrollees by Ethnicity</oddHeader>
    <oddFooter>&amp;L&amp;"Calibri,Bold"&amp;11Office of Institutional Research, UMass Boston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4EF6-4589-4DBB-84DE-21D81583BA2C}">
  <dimension ref="A1:D42"/>
  <sheetViews>
    <sheetView workbookViewId="0">
      <selection activeCell="H7" sqref="H7"/>
    </sheetView>
  </sheetViews>
  <sheetFormatPr defaultRowHeight="12.3" x14ac:dyDescent="0.4"/>
  <cols>
    <col min="1" max="1" width="27.71875" customWidth="1"/>
    <col min="2" max="2" width="11.71875" customWidth="1"/>
  </cols>
  <sheetData>
    <row r="1" spans="1:4" ht="18.3" x14ac:dyDescent="0.7">
      <c r="A1" s="90" t="s">
        <v>41</v>
      </c>
      <c r="B1" s="90"/>
      <c r="C1" s="90"/>
      <c r="D1" s="90"/>
    </row>
    <row r="2" spans="1:4" ht="14.4" x14ac:dyDescent="0.55000000000000004">
      <c r="A2" s="65"/>
      <c r="B2" s="65"/>
      <c r="C2" s="65"/>
      <c r="D2" s="65"/>
    </row>
    <row r="3" spans="1:4" ht="28.8" x14ac:dyDescent="0.55000000000000004">
      <c r="A3" s="92"/>
      <c r="B3" s="63" t="s">
        <v>24</v>
      </c>
      <c r="C3" s="64" t="s">
        <v>25</v>
      </c>
      <c r="D3" s="64" t="s">
        <v>26</v>
      </c>
    </row>
    <row r="4" spans="1:4" ht="18.3" x14ac:dyDescent="0.55000000000000004">
      <c r="A4" s="84" t="s">
        <v>27</v>
      </c>
      <c r="B4" s="82"/>
      <c r="C4" s="78"/>
      <c r="D4" s="78"/>
    </row>
    <row r="5" spans="1:4" ht="15.6" x14ac:dyDescent="0.6">
      <c r="A5" s="69" t="s">
        <v>28</v>
      </c>
      <c r="B5" s="99">
        <v>38</v>
      </c>
      <c r="C5" s="99">
        <v>27</v>
      </c>
      <c r="D5" s="99">
        <v>5</v>
      </c>
    </row>
    <row r="6" spans="1:4" ht="15.6" x14ac:dyDescent="0.6">
      <c r="A6" s="69" t="s">
        <v>29</v>
      </c>
      <c r="B6" s="100">
        <v>2511</v>
      </c>
      <c r="C6" s="100">
        <v>2280</v>
      </c>
      <c r="D6" s="99">
        <v>421</v>
      </c>
    </row>
    <row r="7" spans="1:4" ht="15.6" x14ac:dyDescent="0.6">
      <c r="A7" s="69" t="s">
        <v>30</v>
      </c>
      <c r="B7" s="100">
        <v>2872</v>
      </c>
      <c r="C7" s="100">
        <v>2086</v>
      </c>
      <c r="D7" s="99">
        <v>372</v>
      </c>
    </row>
    <row r="8" spans="1:4" ht="15.6" x14ac:dyDescent="0.6">
      <c r="A8" s="69" t="s">
        <v>31</v>
      </c>
      <c r="B8" s="100">
        <v>4569</v>
      </c>
      <c r="C8" s="100">
        <v>3574</v>
      </c>
      <c r="D8" s="99">
        <v>577</v>
      </c>
    </row>
    <row r="9" spans="1:4" ht="15.6" x14ac:dyDescent="0.6">
      <c r="A9" s="69" t="s">
        <v>32</v>
      </c>
      <c r="B9" s="99">
        <v>11</v>
      </c>
      <c r="C9" s="99">
        <v>9</v>
      </c>
      <c r="D9" s="99">
        <v>1</v>
      </c>
    </row>
    <row r="10" spans="1:4" ht="15.6" x14ac:dyDescent="0.6">
      <c r="A10" s="69" t="s">
        <v>10</v>
      </c>
      <c r="B10" s="99">
        <v>210</v>
      </c>
      <c r="C10" s="99">
        <v>140</v>
      </c>
      <c r="D10" s="99">
        <v>33</v>
      </c>
    </row>
    <row r="11" spans="1:4" ht="15.6" x14ac:dyDescent="0.6">
      <c r="A11" s="69" t="s">
        <v>33</v>
      </c>
      <c r="B11" s="99">
        <v>927</v>
      </c>
      <c r="C11" s="99">
        <v>774</v>
      </c>
      <c r="D11" s="99">
        <v>106</v>
      </c>
    </row>
    <row r="12" spans="1:4" ht="15.6" x14ac:dyDescent="0.4">
      <c r="A12" s="71" t="s">
        <v>34</v>
      </c>
      <c r="B12" s="86">
        <f>SUM(B5:B11)</f>
        <v>11138</v>
      </c>
      <c r="C12" s="86">
        <f t="shared" ref="C12:D12" si="0">SUM(C5:C11)</f>
        <v>8890</v>
      </c>
      <c r="D12" s="86">
        <f t="shared" si="0"/>
        <v>1515</v>
      </c>
    </row>
    <row r="13" spans="1:4" ht="15.6" x14ac:dyDescent="0.6">
      <c r="A13" s="69" t="s">
        <v>19</v>
      </c>
      <c r="B13" s="100">
        <v>6992</v>
      </c>
      <c r="C13" s="100">
        <v>6075</v>
      </c>
      <c r="D13" s="99">
        <v>656</v>
      </c>
    </row>
    <row r="14" spans="1:4" ht="15.6" x14ac:dyDescent="0.6">
      <c r="A14" s="69" t="s">
        <v>35</v>
      </c>
      <c r="B14" s="100">
        <v>1938</v>
      </c>
      <c r="C14" s="100">
        <v>1685</v>
      </c>
      <c r="D14" s="99">
        <v>219</v>
      </c>
    </row>
    <row r="15" spans="1:4" ht="15.6" x14ac:dyDescent="0.6">
      <c r="A15" s="69" t="s">
        <v>36</v>
      </c>
      <c r="B15" s="99">
        <v>850</v>
      </c>
      <c r="C15" s="99">
        <v>703</v>
      </c>
      <c r="D15" s="99">
        <v>73</v>
      </c>
    </row>
    <row r="16" spans="1:4" ht="15.6" x14ac:dyDescent="0.4">
      <c r="A16" s="93" t="s">
        <v>37</v>
      </c>
      <c r="B16" s="96">
        <f>SUM(B12:B15)</f>
        <v>20918</v>
      </c>
      <c r="C16" s="96">
        <f t="shared" ref="C16:D16" si="1">SUM(C12:C15)</f>
        <v>17353</v>
      </c>
      <c r="D16" s="96">
        <f t="shared" si="1"/>
        <v>2463</v>
      </c>
    </row>
    <row r="17" spans="1:4" ht="18.3" x14ac:dyDescent="0.4">
      <c r="A17" s="85" t="s">
        <v>38</v>
      </c>
      <c r="B17" s="97"/>
      <c r="C17" s="97"/>
      <c r="D17" s="97"/>
    </row>
    <row r="18" spans="1:4" ht="15.6" x14ac:dyDescent="0.6">
      <c r="A18" s="69" t="s">
        <v>28</v>
      </c>
      <c r="B18" s="99">
        <v>3</v>
      </c>
      <c r="C18" s="99">
        <v>0</v>
      </c>
      <c r="D18" s="99">
        <v>0</v>
      </c>
    </row>
    <row r="19" spans="1:4" ht="15.6" x14ac:dyDescent="0.6">
      <c r="A19" s="69" t="s">
        <v>29</v>
      </c>
      <c r="B19" s="99">
        <v>277</v>
      </c>
      <c r="C19" s="99">
        <v>238</v>
      </c>
      <c r="D19" s="99">
        <v>140</v>
      </c>
    </row>
    <row r="20" spans="1:4" ht="15.6" x14ac:dyDescent="0.6">
      <c r="A20" s="69" t="s">
        <v>30</v>
      </c>
      <c r="B20" s="99">
        <v>619</v>
      </c>
      <c r="C20" s="99">
        <v>445</v>
      </c>
      <c r="D20" s="99">
        <v>210</v>
      </c>
    </row>
    <row r="21" spans="1:4" ht="15.6" x14ac:dyDescent="0.6">
      <c r="A21" s="69" t="s">
        <v>31</v>
      </c>
      <c r="B21" s="99">
        <v>553</v>
      </c>
      <c r="C21" s="99">
        <v>467</v>
      </c>
      <c r="D21" s="99">
        <v>201</v>
      </c>
    </row>
    <row r="22" spans="1:4" ht="15.6" x14ac:dyDescent="0.6">
      <c r="A22" s="69" t="s">
        <v>32</v>
      </c>
      <c r="B22" s="99">
        <v>2</v>
      </c>
      <c r="C22" s="99">
        <v>1</v>
      </c>
      <c r="D22" s="99">
        <v>0</v>
      </c>
    </row>
    <row r="23" spans="1:4" ht="15.6" x14ac:dyDescent="0.6">
      <c r="A23" s="69" t="s">
        <v>10</v>
      </c>
      <c r="B23" s="99">
        <v>52</v>
      </c>
      <c r="C23" s="99">
        <v>42</v>
      </c>
      <c r="D23" s="99">
        <v>29</v>
      </c>
    </row>
    <row r="24" spans="1:4" ht="15.6" x14ac:dyDescent="0.6">
      <c r="A24" s="69" t="s">
        <v>33</v>
      </c>
      <c r="B24" s="99">
        <v>176</v>
      </c>
      <c r="C24" s="99">
        <v>143</v>
      </c>
      <c r="D24" s="99">
        <v>50</v>
      </c>
    </row>
    <row r="25" spans="1:4" ht="15.6" x14ac:dyDescent="0.4">
      <c r="A25" s="71" t="s">
        <v>34</v>
      </c>
      <c r="B25" s="86">
        <f>SUM(B18:B24)</f>
        <v>1682</v>
      </c>
      <c r="C25" s="86">
        <f t="shared" ref="C25:D25" si="2">SUM(C18:C24)</f>
        <v>1336</v>
      </c>
      <c r="D25" s="86">
        <f t="shared" si="2"/>
        <v>630</v>
      </c>
    </row>
    <row r="26" spans="1:4" ht="15.6" x14ac:dyDescent="0.6">
      <c r="A26" s="69" t="s">
        <v>19</v>
      </c>
      <c r="B26" s="100">
        <v>1302</v>
      </c>
      <c r="C26" s="100">
        <v>1083</v>
      </c>
      <c r="D26" s="99">
        <v>396</v>
      </c>
    </row>
    <row r="27" spans="1:4" ht="15.6" x14ac:dyDescent="0.6">
      <c r="A27" s="69" t="s">
        <v>35</v>
      </c>
      <c r="B27" s="99">
        <v>181</v>
      </c>
      <c r="C27" s="99">
        <v>156</v>
      </c>
      <c r="D27" s="99">
        <v>50</v>
      </c>
    </row>
    <row r="28" spans="1:4" ht="15.6" x14ac:dyDescent="0.6">
      <c r="A28" s="69" t="s">
        <v>36</v>
      </c>
      <c r="B28" s="99">
        <v>111</v>
      </c>
      <c r="C28" s="99">
        <v>89</v>
      </c>
      <c r="D28" s="99">
        <v>35</v>
      </c>
    </row>
    <row r="29" spans="1:4" ht="15.6" x14ac:dyDescent="0.4">
      <c r="A29" s="93" t="s">
        <v>37</v>
      </c>
      <c r="B29" s="96">
        <f>SUM(B25:B28)</f>
        <v>3276</v>
      </c>
      <c r="C29" s="96">
        <f t="shared" ref="C29:D29" si="3">SUM(C25:C28)</f>
        <v>2664</v>
      </c>
      <c r="D29" s="96">
        <f t="shared" si="3"/>
        <v>1111</v>
      </c>
    </row>
    <row r="30" spans="1:4" ht="18.3" x14ac:dyDescent="0.55000000000000004">
      <c r="A30" s="84" t="s">
        <v>39</v>
      </c>
      <c r="B30" s="72"/>
      <c r="C30" s="78"/>
      <c r="D30" s="78"/>
    </row>
    <row r="31" spans="1:4" ht="15.6" x14ac:dyDescent="0.6">
      <c r="A31" s="69" t="s">
        <v>28</v>
      </c>
      <c r="B31" s="99">
        <v>41</v>
      </c>
      <c r="C31" s="99">
        <v>27</v>
      </c>
      <c r="D31" s="99">
        <v>5</v>
      </c>
    </row>
    <row r="32" spans="1:4" ht="15.6" x14ac:dyDescent="0.6">
      <c r="A32" s="69" t="s">
        <v>29</v>
      </c>
      <c r="B32" s="100">
        <v>2788</v>
      </c>
      <c r="C32" s="100">
        <v>2518</v>
      </c>
      <c r="D32" s="99">
        <v>561</v>
      </c>
    </row>
    <row r="33" spans="1:4" ht="15.6" x14ac:dyDescent="0.6">
      <c r="A33" s="69" t="s">
        <v>30</v>
      </c>
      <c r="B33" s="100">
        <v>3491</v>
      </c>
      <c r="C33" s="100">
        <v>2531</v>
      </c>
      <c r="D33" s="99">
        <v>582</v>
      </c>
    </row>
    <row r="34" spans="1:4" ht="15.6" x14ac:dyDescent="0.6">
      <c r="A34" s="69" t="s">
        <v>31</v>
      </c>
      <c r="B34" s="100">
        <v>5122</v>
      </c>
      <c r="C34" s="100">
        <v>4041</v>
      </c>
      <c r="D34" s="99">
        <v>778</v>
      </c>
    </row>
    <row r="35" spans="1:4" ht="15.6" x14ac:dyDescent="0.6">
      <c r="A35" s="69" t="s">
        <v>32</v>
      </c>
      <c r="B35" s="99">
        <v>13</v>
      </c>
      <c r="C35" s="99">
        <v>10</v>
      </c>
      <c r="D35" s="99">
        <v>1</v>
      </c>
    </row>
    <row r="36" spans="1:4" ht="15.6" x14ac:dyDescent="0.6">
      <c r="A36" s="69" t="s">
        <v>10</v>
      </c>
      <c r="B36" s="99">
        <v>262</v>
      </c>
      <c r="C36" s="99">
        <v>182</v>
      </c>
      <c r="D36" s="99">
        <v>62</v>
      </c>
    </row>
    <row r="37" spans="1:4" ht="15.6" x14ac:dyDescent="0.6">
      <c r="A37" s="69" t="s">
        <v>33</v>
      </c>
      <c r="B37" s="100">
        <v>1103</v>
      </c>
      <c r="C37" s="99">
        <v>917</v>
      </c>
      <c r="D37" s="99">
        <v>156</v>
      </c>
    </row>
    <row r="38" spans="1:4" ht="15.6" x14ac:dyDescent="0.4">
      <c r="A38" s="71" t="s">
        <v>34</v>
      </c>
      <c r="B38" s="86">
        <f>SUM(B31:B37)</f>
        <v>12820</v>
      </c>
      <c r="C38" s="86">
        <f t="shared" ref="C38:D38" si="4">SUM(C31:C37)</f>
        <v>10226</v>
      </c>
      <c r="D38" s="86">
        <f t="shared" si="4"/>
        <v>2145</v>
      </c>
    </row>
    <row r="39" spans="1:4" ht="15.6" x14ac:dyDescent="0.6">
      <c r="A39" s="69" t="s">
        <v>19</v>
      </c>
      <c r="B39" s="100">
        <v>8294</v>
      </c>
      <c r="C39" s="100">
        <v>7158</v>
      </c>
      <c r="D39" s="100">
        <v>1052</v>
      </c>
    </row>
    <row r="40" spans="1:4" ht="15.6" x14ac:dyDescent="0.6">
      <c r="A40" s="69" t="s">
        <v>35</v>
      </c>
      <c r="B40" s="100">
        <v>2119</v>
      </c>
      <c r="C40" s="100">
        <v>1841</v>
      </c>
      <c r="D40" s="99">
        <v>269</v>
      </c>
    </row>
    <row r="41" spans="1:4" ht="15.6" x14ac:dyDescent="0.6">
      <c r="A41" s="69" t="s">
        <v>36</v>
      </c>
      <c r="B41" s="99">
        <v>961</v>
      </c>
      <c r="C41" s="99">
        <v>792</v>
      </c>
      <c r="D41" s="99">
        <v>108</v>
      </c>
    </row>
    <row r="42" spans="1:4" ht="15.6" x14ac:dyDescent="0.4">
      <c r="A42" s="95" t="s">
        <v>40</v>
      </c>
      <c r="B42" s="96">
        <f>SUM(B38:B41)</f>
        <v>24194</v>
      </c>
      <c r="C42" s="96">
        <f t="shared" ref="C42:D42" si="5">SUM(C38:C41)</f>
        <v>20017</v>
      </c>
      <c r="D42" s="96">
        <f t="shared" si="5"/>
        <v>3574</v>
      </c>
    </row>
  </sheetData>
  <pageMargins left="0.7" right="0.7" top="0.75" bottom="0.75" header="0.3" footer="0.3"/>
  <pageSetup orientation="portrait" r:id="rId1"/>
  <headerFooter>
    <oddHeader>&amp;L&amp;"-,Bold"&amp;11University Level Data&amp;C&amp;"-,Bold"&amp;11Table 8&amp;R&amp;"-,Bold"&amp;11Applicants, Admissions and Enrollees by Ethnicity</oddHeader>
    <oddFooter>&amp;L&amp;"-,Bold"&amp;11Office of Institutional Research, UMass Boton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823C-C900-4B0A-997E-287ED5D13FDC}">
  <dimension ref="A1:D42"/>
  <sheetViews>
    <sheetView workbookViewId="0">
      <selection activeCell="C16" sqref="C16"/>
    </sheetView>
  </sheetViews>
  <sheetFormatPr defaultRowHeight="12.3" x14ac:dyDescent="0.4"/>
  <cols>
    <col min="1" max="1" width="26.1640625" customWidth="1"/>
    <col min="2" max="2" width="13" customWidth="1"/>
  </cols>
  <sheetData>
    <row r="1" spans="1:4" ht="18.3" x14ac:dyDescent="0.7">
      <c r="A1" s="90" t="s">
        <v>42</v>
      </c>
      <c r="B1" s="90"/>
      <c r="C1" s="90"/>
      <c r="D1" s="90"/>
    </row>
    <row r="2" spans="1:4" ht="14.4" x14ac:dyDescent="0.55000000000000004">
      <c r="A2" s="65"/>
      <c r="B2" s="65"/>
      <c r="C2" s="65"/>
      <c r="D2" s="65"/>
    </row>
    <row r="3" spans="1:4" ht="28.8" x14ac:dyDescent="0.55000000000000004">
      <c r="A3" s="92"/>
      <c r="B3" s="63" t="s">
        <v>24</v>
      </c>
      <c r="C3" s="64" t="s">
        <v>25</v>
      </c>
      <c r="D3" s="64" t="s">
        <v>26</v>
      </c>
    </row>
    <row r="4" spans="1:4" ht="18.3" x14ac:dyDescent="0.55000000000000004">
      <c r="A4" s="84" t="s">
        <v>27</v>
      </c>
      <c r="B4" s="82"/>
      <c r="C4" s="78"/>
      <c r="D4" s="78"/>
    </row>
    <row r="5" spans="1:4" ht="15.6" x14ac:dyDescent="0.4">
      <c r="A5" s="69" t="s">
        <v>28</v>
      </c>
      <c r="B5" s="97">
        <v>43</v>
      </c>
      <c r="C5" s="97">
        <v>32</v>
      </c>
      <c r="D5" s="97">
        <v>2</v>
      </c>
    </row>
    <row r="6" spans="1:4" ht="15.6" x14ac:dyDescent="0.4">
      <c r="A6" s="69" t="s">
        <v>29</v>
      </c>
      <c r="B6" s="97">
        <v>2385</v>
      </c>
      <c r="C6" s="97">
        <v>2138</v>
      </c>
      <c r="D6" s="97">
        <v>428</v>
      </c>
    </row>
    <row r="7" spans="1:4" ht="15.6" x14ac:dyDescent="0.4">
      <c r="A7" s="69" t="s">
        <v>30</v>
      </c>
      <c r="B7" s="97">
        <v>2907</v>
      </c>
      <c r="C7" s="97">
        <v>1995</v>
      </c>
      <c r="D7" s="97">
        <v>356</v>
      </c>
    </row>
    <row r="8" spans="1:4" ht="15.6" x14ac:dyDescent="0.4">
      <c r="A8" s="69" t="s">
        <v>31</v>
      </c>
      <c r="B8" s="97">
        <v>4021</v>
      </c>
      <c r="C8" s="97">
        <v>3067</v>
      </c>
      <c r="D8" s="97">
        <v>537</v>
      </c>
    </row>
    <row r="9" spans="1:4" ht="15.6" x14ac:dyDescent="0.4">
      <c r="A9" s="69" t="s">
        <v>32</v>
      </c>
      <c r="B9" s="97">
        <v>7</v>
      </c>
      <c r="C9" s="97">
        <v>6</v>
      </c>
      <c r="D9" s="97">
        <v>2</v>
      </c>
    </row>
    <row r="10" spans="1:4" ht="15.6" x14ac:dyDescent="0.4">
      <c r="A10" s="69" t="s">
        <v>10</v>
      </c>
      <c r="B10" s="97">
        <v>165</v>
      </c>
      <c r="C10" s="97">
        <v>95</v>
      </c>
      <c r="D10" s="97">
        <v>23</v>
      </c>
    </row>
    <row r="11" spans="1:4" ht="15.6" x14ac:dyDescent="0.4">
      <c r="A11" s="69" t="s">
        <v>33</v>
      </c>
      <c r="B11" s="97">
        <v>787</v>
      </c>
      <c r="C11" s="97">
        <v>632</v>
      </c>
      <c r="D11" s="97">
        <v>85</v>
      </c>
    </row>
    <row r="12" spans="1:4" ht="15.6" x14ac:dyDescent="0.4">
      <c r="A12" s="71" t="s">
        <v>34</v>
      </c>
      <c r="B12" s="86">
        <f>SUM(B5:B11)</f>
        <v>10315</v>
      </c>
      <c r="C12" s="86">
        <f t="shared" ref="C12:D12" si="0">SUM(C5:C11)</f>
        <v>7965</v>
      </c>
      <c r="D12" s="86">
        <f t="shared" si="0"/>
        <v>1433</v>
      </c>
    </row>
    <row r="13" spans="1:4" ht="15.6" x14ac:dyDescent="0.4">
      <c r="A13" s="69" t="s">
        <v>19</v>
      </c>
      <c r="B13" s="97">
        <v>7186</v>
      </c>
      <c r="C13" s="97">
        <v>6110</v>
      </c>
      <c r="D13" s="97">
        <v>730</v>
      </c>
    </row>
    <row r="14" spans="1:4" ht="15.6" x14ac:dyDescent="0.4">
      <c r="A14" s="69" t="s">
        <v>35</v>
      </c>
      <c r="B14" s="97">
        <v>1293</v>
      </c>
      <c r="C14" s="97">
        <v>1094</v>
      </c>
      <c r="D14" s="97">
        <v>189</v>
      </c>
    </row>
    <row r="15" spans="1:4" ht="15.6" x14ac:dyDescent="0.4">
      <c r="A15" s="69" t="s">
        <v>36</v>
      </c>
      <c r="B15" s="97">
        <v>718</v>
      </c>
      <c r="C15" s="97">
        <v>588</v>
      </c>
      <c r="D15" s="97">
        <v>89</v>
      </c>
    </row>
    <row r="16" spans="1:4" ht="15.6" x14ac:dyDescent="0.4">
      <c r="A16" s="93" t="s">
        <v>37</v>
      </c>
      <c r="B16" s="96">
        <v>19512</v>
      </c>
      <c r="C16" s="96">
        <v>15757</v>
      </c>
      <c r="D16" s="96">
        <v>2441</v>
      </c>
    </row>
    <row r="17" spans="1:4" ht="18.3" x14ac:dyDescent="0.4">
      <c r="A17" s="85" t="s">
        <v>38</v>
      </c>
      <c r="B17" s="70"/>
      <c r="C17" s="70"/>
      <c r="D17" s="70"/>
    </row>
    <row r="18" spans="1:4" ht="15.6" x14ac:dyDescent="0.4">
      <c r="A18" s="69" t="s">
        <v>28</v>
      </c>
      <c r="B18" s="97">
        <v>3</v>
      </c>
      <c r="C18" s="97">
        <v>2</v>
      </c>
      <c r="D18" s="97">
        <v>0</v>
      </c>
    </row>
    <row r="19" spans="1:4" ht="15.6" x14ac:dyDescent="0.4">
      <c r="A19" s="69" t="s">
        <v>29</v>
      </c>
      <c r="B19" s="97">
        <v>302</v>
      </c>
      <c r="C19" s="97">
        <v>246</v>
      </c>
      <c r="D19" s="97">
        <v>113</v>
      </c>
    </row>
    <row r="20" spans="1:4" ht="15.6" x14ac:dyDescent="0.4">
      <c r="A20" s="69" t="s">
        <v>30</v>
      </c>
      <c r="B20" s="97">
        <v>572</v>
      </c>
      <c r="C20" s="97">
        <v>445</v>
      </c>
      <c r="D20" s="97">
        <v>209</v>
      </c>
    </row>
    <row r="21" spans="1:4" ht="15.6" x14ac:dyDescent="0.4">
      <c r="A21" s="69" t="s">
        <v>31</v>
      </c>
      <c r="B21" s="97">
        <v>508</v>
      </c>
      <c r="C21" s="97">
        <v>426</v>
      </c>
      <c r="D21" s="97">
        <v>187</v>
      </c>
    </row>
    <row r="22" spans="1:4" ht="15.6" x14ac:dyDescent="0.4">
      <c r="A22" s="69" t="s">
        <v>32</v>
      </c>
      <c r="B22" s="97">
        <v>4</v>
      </c>
      <c r="C22" s="97">
        <v>3</v>
      </c>
      <c r="D22" s="97">
        <v>2</v>
      </c>
    </row>
    <row r="23" spans="1:4" ht="15.6" x14ac:dyDescent="0.4">
      <c r="A23" s="69" t="s">
        <v>10</v>
      </c>
      <c r="B23" s="97">
        <v>48</v>
      </c>
      <c r="C23" s="97">
        <v>43</v>
      </c>
      <c r="D23" s="97">
        <v>25</v>
      </c>
    </row>
    <row r="24" spans="1:4" ht="15.6" x14ac:dyDescent="0.4">
      <c r="A24" s="69" t="s">
        <v>33</v>
      </c>
      <c r="B24" s="97">
        <v>146</v>
      </c>
      <c r="C24" s="97">
        <v>122</v>
      </c>
      <c r="D24" s="97">
        <v>53</v>
      </c>
    </row>
    <row r="25" spans="1:4" ht="15.6" x14ac:dyDescent="0.4">
      <c r="A25" s="71" t="s">
        <v>34</v>
      </c>
      <c r="B25" s="86">
        <f>SUM(B18:B24)</f>
        <v>1583</v>
      </c>
      <c r="C25" s="86">
        <f t="shared" ref="C25:D25" si="1">SUM(C18:C24)</f>
        <v>1287</v>
      </c>
      <c r="D25" s="86">
        <f t="shared" si="1"/>
        <v>589</v>
      </c>
    </row>
    <row r="26" spans="1:4" ht="15.6" x14ac:dyDescent="0.4">
      <c r="A26" s="69" t="s">
        <v>19</v>
      </c>
      <c r="B26" s="97">
        <v>1364</v>
      </c>
      <c r="C26" s="97">
        <v>1068</v>
      </c>
      <c r="D26" s="97">
        <v>463</v>
      </c>
    </row>
    <row r="27" spans="1:4" ht="15.6" x14ac:dyDescent="0.4">
      <c r="A27" s="69" t="s">
        <v>35</v>
      </c>
      <c r="B27" s="97">
        <v>167</v>
      </c>
      <c r="C27" s="97">
        <v>140</v>
      </c>
      <c r="D27" s="97">
        <v>52</v>
      </c>
    </row>
    <row r="28" spans="1:4" ht="15.6" x14ac:dyDescent="0.4">
      <c r="A28" s="69" t="s">
        <v>36</v>
      </c>
      <c r="B28" s="97">
        <v>91</v>
      </c>
      <c r="C28" s="97">
        <v>73</v>
      </c>
      <c r="D28" s="97">
        <v>27</v>
      </c>
    </row>
    <row r="29" spans="1:4" ht="15.6" x14ac:dyDescent="0.4">
      <c r="A29" s="93" t="s">
        <v>37</v>
      </c>
      <c r="B29" s="96">
        <v>3205</v>
      </c>
      <c r="C29" s="96">
        <v>2568</v>
      </c>
      <c r="D29" s="96">
        <v>1131</v>
      </c>
    </row>
    <row r="30" spans="1:4" ht="18.3" x14ac:dyDescent="0.55000000000000004">
      <c r="A30" s="84" t="s">
        <v>39</v>
      </c>
      <c r="B30" s="72"/>
      <c r="C30" s="78"/>
      <c r="D30" s="78"/>
    </row>
    <row r="31" spans="1:4" ht="15.6" x14ac:dyDescent="0.4">
      <c r="A31" s="69" t="s">
        <v>28</v>
      </c>
      <c r="B31" s="97">
        <v>46</v>
      </c>
      <c r="C31" s="97">
        <v>34</v>
      </c>
      <c r="D31" s="97">
        <v>2</v>
      </c>
    </row>
    <row r="32" spans="1:4" ht="15.6" x14ac:dyDescent="0.4">
      <c r="A32" s="69" t="s">
        <v>29</v>
      </c>
      <c r="B32" s="97">
        <v>2680</v>
      </c>
      <c r="C32" s="97">
        <v>2382</v>
      </c>
      <c r="D32" s="97">
        <v>541</v>
      </c>
    </row>
    <row r="33" spans="1:4" ht="15.6" x14ac:dyDescent="0.4">
      <c r="A33" s="69" t="s">
        <v>30</v>
      </c>
      <c r="B33" s="97">
        <v>3463</v>
      </c>
      <c r="C33" s="97">
        <v>2438</v>
      </c>
      <c r="D33" s="97">
        <v>565</v>
      </c>
    </row>
    <row r="34" spans="1:4" ht="15.6" x14ac:dyDescent="0.4">
      <c r="A34" s="69" t="s">
        <v>31</v>
      </c>
      <c r="B34" s="97">
        <v>4521</v>
      </c>
      <c r="C34" s="97">
        <v>3491</v>
      </c>
      <c r="D34" s="97">
        <v>724</v>
      </c>
    </row>
    <row r="35" spans="1:4" ht="15.6" x14ac:dyDescent="0.4">
      <c r="A35" s="69" t="s">
        <v>32</v>
      </c>
      <c r="B35" s="97">
        <v>11</v>
      </c>
      <c r="C35" s="97">
        <v>9</v>
      </c>
      <c r="D35" s="97">
        <v>4</v>
      </c>
    </row>
    <row r="36" spans="1:4" ht="15.6" x14ac:dyDescent="0.4">
      <c r="A36" s="69" t="s">
        <v>10</v>
      </c>
      <c r="B36" s="97">
        <v>213</v>
      </c>
      <c r="C36" s="97">
        <v>138</v>
      </c>
      <c r="D36" s="97">
        <v>48</v>
      </c>
    </row>
    <row r="37" spans="1:4" ht="15.6" x14ac:dyDescent="0.4">
      <c r="A37" s="69" t="s">
        <v>33</v>
      </c>
      <c r="B37" s="97">
        <v>931</v>
      </c>
      <c r="C37" s="97">
        <v>754</v>
      </c>
      <c r="D37" s="97">
        <v>138</v>
      </c>
    </row>
    <row r="38" spans="1:4" ht="15.6" x14ac:dyDescent="0.4">
      <c r="A38" s="71" t="s">
        <v>34</v>
      </c>
      <c r="B38" s="86">
        <f>SUM(B31:B37)</f>
        <v>11865</v>
      </c>
      <c r="C38" s="86">
        <f t="shared" ref="C38:D38" si="2">SUM(C31:C37)</f>
        <v>9246</v>
      </c>
      <c r="D38" s="86">
        <f t="shared" si="2"/>
        <v>2022</v>
      </c>
    </row>
    <row r="39" spans="1:4" ht="15.6" x14ac:dyDescent="0.4">
      <c r="A39" s="69" t="s">
        <v>19</v>
      </c>
      <c r="B39" s="97">
        <v>8498</v>
      </c>
      <c r="C39" s="97">
        <v>7170</v>
      </c>
      <c r="D39" s="97">
        <v>1193</v>
      </c>
    </row>
    <row r="40" spans="1:4" ht="15.6" x14ac:dyDescent="0.4">
      <c r="A40" s="69" t="s">
        <v>35</v>
      </c>
      <c r="B40" s="97">
        <v>1453</v>
      </c>
      <c r="C40" s="97">
        <v>1229</v>
      </c>
      <c r="D40" s="97">
        <v>241</v>
      </c>
    </row>
    <row r="41" spans="1:4" ht="15.6" x14ac:dyDescent="0.4">
      <c r="A41" s="69" t="s">
        <v>36</v>
      </c>
      <c r="B41" s="97">
        <v>806</v>
      </c>
      <c r="C41" s="97">
        <v>659</v>
      </c>
      <c r="D41" s="97">
        <v>116</v>
      </c>
    </row>
    <row r="42" spans="1:4" ht="15.6" x14ac:dyDescent="0.4">
      <c r="A42" s="95" t="s">
        <v>40</v>
      </c>
      <c r="B42" s="96">
        <v>22717</v>
      </c>
      <c r="C42" s="96">
        <v>18325</v>
      </c>
      <c r="D42" s="96">
        <v>3572</v>
      </c>
    </row>
  </sheetData>
  <pageMargins left="0.7" right="0.7" top="0.75" bottom="0.75" header="0.3" footer="0.3"/>
  <pageSetup orientation="portrait" r:id="rId1"/>
  <headerFooter>
    <oddHeader>&amp;L&amp;"-,Bold"&amp;11University Level Data&amp;C&amp;"-,Bold"&amp;11Table 8&amp;R&amp;"-,Bold"Applicants, Admissions and Enrollees by Ethnicity</oddHeader>
    <oddFooter>&amp;L&amp;"-,Bold"&amp;11Office of Institutional Research, UMass Boston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="120" zoomScaleNormal="120" workbookViewId="0">
      <selection activeCell="F36" sqref="F36"/>
    </sheetView>
  </sheetViews>
  <sheetFormatPr defaultRowHeight="14.4" x14ac:dyDescent="0.55000000000000004"/>
  <cols>
    <col min="1" max="1" width="26.44140625" style="65" customWidth="1"/>
    <col min="2" max="4" width="11.71875" style="65" customWidth="1"/>
    <col min="5" max="5" width="8.83203125" style="54" customWidth="1"/>
  </cols>
  <sheetData>
    <row r="1" spans="1:5" s="89" customFormat="1" ht="18.3" x14ac:dyDescent="0.7">
      <c r="A1" s="90" t="s">
        <v>43</v>
      </c>
      <c r="B1" s="90"/>
      <c r="C1" s="90"/>
      <c r="D1" s="90"/>
      <c r="E1" s="90"/>
    </row>
    <row r="3" spans="1:5" s="53" customFormat="1" ht="29.1" thickBot="1" x14ac:dyDescent="0.6">
      <c r="A3" s="92"/>
      <c r="B3" s="63" t="s">
        <v>24</v>
      </c>
      <c r="C3" s="64" t="s">
        <v>25</v>
      </c>
      <c r="D3" s="64" t="s">
        <v>26</v>
      </c>
      <c r="E3" s="55"/>
    </row>
    <row r="4" spans="1:5" ht="18.3" x14ac:dyDescent="0.55000000000000004">
      <c r="A4" s="84" t="s">
        <v>27</v>
      </c>
      <c r="B4" s="82"/>
      <c r="C4" s="78"/>
      <c r="D4" s="78"/>
    </row>
    <row r="5" spans="1:5" x14ac:dyDescent="0.5">
      <c r="A5" s="69" t="s">
        <v>28</v>
      </c>
      <c r="B5" s="70">
        <v>27</v>
      </c>
      <c r="C5" s="70">
        <v>19</v>
      </c>
      <c r="D5" s="70">
        <v>4</v>
      </c>
    </row>
    <row r="6" spans="1:5" x14ac:dyDescent="0.5">
      <c r="A6" s="69" t="s">
        <v>29</v>
      </c>
      <c r="B6" s="70">
        <v>1902</v>
      </c>
      <c r="C6" s="70">
        <v>1658</v>
      </c>
      <c r="D6" s="70">
        <v>347</v>
      </c>
    </row>
    <row r="7" spans="1:5" x14ac:dyDescent="0.5">
      <c r="A7" s="69" t="s">
        <v>30</v>
      </c>
      <c r="B7" s="70">
        <v>2342</v>
      </c>
      <c r="C7" s="70">
        <v>1523</v>
      </c>
      <c r="D7" s="70">
        <v>332</v>
      </c>
    </row>
    <row r="8" spans="1:5" x14ac:dyDescent="0.5">
      <c r="A8" s="69" t="s">
        <v>31</v>
      </c>
      <c r="B8" s="70">
        <v>3262</v>
      </c>
      <c r="C8" s="70">
        <v>2447</v>
      </c>
      <c r="D8" s="70">
        <v>515</v>
      </c>
    </row>
    <row r="9" spans="1:5" x14ac:dyDescent="0.5">
      <c r="A9" s="69" t="s">
        <v>32</v>
      </c>
      <c r="B9" s="70">
        <v>15</v>
      </c>
      <c r="C9" s="70">
        <v>11</v>
      </c>
      <c r="D9" s="70">
        <v>0</v>
      </c>
    </row>
    <row r="10" spans="1:5" x14ac:dyDescent="0.5">
      <c r="A10" s="69" t="s">
        <v>10</v>
      </c>
      <c r="B10" s="70">
        <v>126</v>
      </c>
      <c r="C10" s="70">
        <v>71</v>
      </c>
      <c r="D10" s="70">
        <v>30</v>
      </c>
    </row>
    <row r="11" spans="1:5" x14ac:dyDescent="0.5">
      <c r="A11" s="69" t="s">
        <v>33</v>
      </c>
      <c r="B11" s="70">
        <v>686</v>
      </c>
      <c r="C11" s="70">
        <v>561</v>
      </c>
      <c r="D11" s="70">
        <v>86</v>
      </c>
    </row>
    <row r="12" spans="1:5" x14ac:dyDescent="0.5">
      <c r="A12" s="71" t="s">
        <v>34</v>
      </c>
      <c r="B12" s="72">
        <f>SUM(B5:B11)</f>
        <v>8360</v>
      </c>
      <c r="C12" s="72">
        <f>SUM(C5:C11)</f>
        <v>6290</v>
      </c>
      <c r="D12" s="72">
        <f>SUM(D5:D11)</f>
        <v>1314</v>
      </c>
    </row>
    <row r="13" spans="1:5" x14ac:dyDescent="0.5">
      <c r="A13" s="69" t="s">
        <v>19</v>
      </c>
      <c r="B13" s="70">
        <v>6661</v>
      </c>
      <c r="C13" s="70">
        <v>5534</v>
      </c>
      <c r="D13" s="70">
        <v>740</v>
      </c>
    </row>
    <row r="14" spans="1:5" x14ac:dyDescent="0.5">
      <c r="A14" s="69" t="s">
        <v>35</v>
      </c>
      <c r="B14" s="70">
        <v>765</v>
      </c>
      <c r="C14" s="70">
        <v>632</v>
      </c>
      <c r="D14" s="70">
        <v>127</v>
      </c>
    </row>
    <row r="15" spans="1:5" x14ac:dyDescent="0.5">
      <c r="A15" s="69" t="s">
        <v>36</v>
      </c>
      <c r="B15" s="70">
        <v>597</v>
      </c>
      <c r="C15" s="70">
        <v>470</v>
      </c>
      <c r="D15" s="70">
        <v>65</v>
      </c>
    </row>
    <row r="16" spans="1:5" s="53" customFormat="1" ht="14.7" thickBot="1" x14ac:dyDescent="0.55000000000000004">
      <c r="A16" s="93" t="s">
        <v>37</v>
      </c>
      <c r="B16" s="94">
        <f>SUM(B12:B15)</f>
        <v>16383</v>
      </c>
      <c r="C16" s="94">
        <f>SUM(C12:C15)</f>
        <v>12926</v>
      </c>
      <c r="D16" s="94">
        <f>SUM(D12:D15)</f>
        <v>2246</v>
      </c>
      <c r="E16" s="55"/>
    </row>
    <row r="17" spans="1:5" ht="18.3" x14ac:dyDescent="0.5">
      <c r="A17" s="85" t="s">
        <v>38</v>
      </c>
      <c r="B17" s="70"/>
      <c r="C17" s="70"/>
      <c r="D17" s="70"/>
    </row>
    <row r="18" spans="1:5" x14ac:dyDescent="0.5">
      <c r="A18" s="69" t="s">
        <v>28</v>
      </c>
      <c r="B18" s="70">
        <v>3</v>
      </c>
      <c r="C18" s="70">
        <v>3</v>
      </c>
      <c r="D18" s="70">
        <v>0</v>
      </c>
    </row>
    <row r="19" spans="1:5" x14ac:dyDescent="0.5">
      <c r="A19" s="69" t="s">
        <v>29</v>
      </c>
      <c r="B19" s="70">
        <v>286</v>
      </c>
      <c r="C19" s="70">
        <v>233</v>
      </c>
      <c r="D19" s="70">
        <v>135</v>
      </c>
    </row>
    <row r="20" spans="1:5" x14ac:dyDescent="0.5">
      <c r="A20" s="69" t="s">
        <v>30</v>
      </c>
      <c r="B20" s="70">
        <v>572</v>
      </c>
      <c r="C20" s="70">
        <v>387</v>
      </c>
      <c r="D20" s="70">
        <v>220</v>
      </c>
    </row>
    <row r="21" spans="1:5" x14ac:dyDescent="0.5">
      <c r="A21" s="69" t="s">
        <v>31</v>
      </c>
      <c r="B21" s="70">
        <v>478</v>
      </c>
      <c r="C21" s="70">
        <v>382</v>
      </c>
      <c r="D21" s="70">
        <v>189</v>
      </c>
    </row>
    <row r="22" spans="1:5" x14ac:dyDescent="0.5">
      <c r="A22" s="69" t="s">
        <v>32</v>
      </c>
      <c r="B22" s="70">
        <v>1</v>
      </c>
      <c r="C22" s="70">
        <v>1</v>
      </c>
      <c r="D22" s="70">
        <v>0</v>
      </c>
    </row>
    <row r="23" spans="1:5" x14ac:dyDescent="0.5">
      <c r="A23" s="69" t="s">
        <v>10</v>
      </c>
      <c r="B23" s="70">
        <v>14</v>
      </c>
      <c r="C23" s="70">
        <v>10</v>
      </c>
      <c r="D23" s="70">
        <v>2</v>
      </c>
    </row>
    <row r="24" spans="1:5" x14ac:dyDescent="0.5">
      <c r="A24" s="69" t="s">
        <v>33</v>
      </c>
      <c r="B24" s="70">
        <v>142</v>
      </c>
      <c r="C24" s="70">
        <v>113</v>
      </c>
      <c r="D24" s="70">
        <v>57</v>
      </c>
    </row>
    <row r="25" spans="1:5" x14ac:dyDescent="0.5">
      <c r="A25" s="71" t="s">
        <v>34</v>
      </c>
      <c r="B25" s="72">
        <f>SUM(B18:B24)</f>
        <v>1496</v>
      </c>
      <c r="C25" s="72">
        <f>SUM(C18:C24)</f>
        <v>1129</v>
      </c>
      <c r="D25" s="72">
        <f>SUM(D18:D24)</f>
        <v>603</v>
      </c>
    </row>
    <row r="26" spans="1:5" x14ac:dyDescent="0.5">
      <c r="A26" s="69" t="s">
        <v>19</v>
      </c>
      <c r="B26" s="70">
        <v>1224</v>
      </c>
      <c r="C26" s="70">
        <v>920</v>
      </c>
      <c r="D26" s="70">
        <v>477</v>
      </c>
    </row>
    <row r="27" spans="1:5" x14ac:dyDescent="0.5">
      <c r="A27" s="69" t="s">
        <v>35</v>
      </c>
      <c r="B27" s="70">
        <v>131</v>
      </c>
      <c r="C27" s="70">
        <v>116</v>
      </c>
      <c r="D27" s="70">
        <v>56</v>
      </c>
    </row>
    <row r="28" spans="1:5" x14ac:dyDescent="0.5">
      <c r="A28" s="69" t="s">
        <v>36</v>
      </c>
      <c r="B28" s="70">
        <v>83</v>
      </c>
      <c r="C28" s="70">
        <v>65</v>
      </c>
      <c r="D28" s="70">
        <v>30</v>
      </c>
    </row>
    <row r="29" spans="1:5" s="53" customFormat="1" ht="14.7" thickBot="1" x14ac:dyDescent="0.55000000000000004">
      <c r="A29" s="93" t="s">
        <v>37</v>
      </c>
      <c r="B29" s="94">
        <f>SUM(B25:B28)</f>
        <v>2934</v>
      </c>
      <c r="C29" s="94">
        <f>SUM(C25:C28)</f>
        <v>2230</v>
      </c>
      <c r="D29" s="94">
        <f>SUM(D25:D28)</f>
        <v>1166</v>
      </c>
      <c r="E29" s="55"/>
    </row>
    <row r="30" spans="1:5" ht="18.3" x14ac:dyDescent="0.55000000000000004">
      <c r="A30" s="84" t="s">
        <v>39</v>
      </c>
      <c r="B30" s="72"/>
      <c r="C30" s="78"/>
      <c r="D30" s="78"/>
    </row>
    <row r="31" spans="1:5" x14ac:dyDescent="0.5">
      <c r="A31" s="69" t="s">
        <v>28</v>
      </c>
      <c r="B31" s="70">
        <f>B5+B18</f>
        <v>30</v>
      </c>
      <c r="C31" s="70">
        <f>C5+C18</f>
        <v>22</v>
      </c>
      <c r="D31" s="70">
        <f>D5+D18</f>
        <v>4</v>
      </c>
    </row>
    <row r="32" spans="1:5" x14ac:dyDescent="0.5">
      <c r="A32" s="69" t="s">
        <v>29</v>
      </c>
      <c r="B32" s="70">
        <f t="shared" ref="B32:D37" si="0">B6+B19</f>
        <v>2188</v>
      </c>
      <c r="C32" s="70">
        <f t="shared" si="0"/>
        <v>1891</v>
      </c>
      <c r="D32" s="70">
        <f t="shared" si="0"/>
        <v>482</v>
      </c>
    </row>
    <row r="33" spans="1:5" x14ac:dyDescent="0.5">
      <c r="A33" s="69" t="s">
        <v>30</v>
      </c>
      <c r="B33" s="70">
        <f t="shared" si="0"/>
        <v>2914</v>
      </c>
      <c r="C33" s="70">
        <f t="shared" si="0"/>
        <v>1910</v>
      </c>
      <c r="D33" s="70">
        <f t="shared" si="0"/>
        <v>552</v>
      </c>
    </row>
    <row r="34" spans="1:5" x14ac:dyDescent="0.5">
      <c r="A34" s="69" t="s">
        <v>31</v>
      </c>
      <c r="B34" s="70">
        <f>B8+B21</f>
        <v>3740</v>
      </c>
      <c r="C34" s="70">
        <f>C8+C21</f>
        <v>2829</v>
      </c>
      <c r="D34" s="70">
        <f>D8+D21</f>
        <v>704</v>
      </c>
    </row>
    <row r="35" spans="1:5" x14ac:dyDescent="0.5">
      <c r="A35" s="69" t="s">
        <v>32</v>
      </c>
      <c r="B35" s="70">
        <f t="shared" si="0"/>
        <v>16</v>
      </c>
      <c r="C35" s="70">
        <f t="shared" si="0"/>
        <v>12</v>
      </c>
      <c r="D35" s="70">
        <f t="shared" si="0"/>
        <v>0</v>
      </c>
    </row>
    <row r="36" spans="1:5" x14ac:dyDescent="0.5">
      <c r="A36" s="69" t="s">
        <v>10</v>
      </c>
      <c r="B36" s="70">
        <f t="shared" si="0"/>
        <v>140</v>
      </c>
      <c r="C36" s="70">
        <f t="shared" si="0"/>
        <v>81</v>
      </c>
      <c r="D36" s="70">
        <f t="shared" si="0"/>
        <v>32</v>
      </c>
    </row>
    <row r="37" spans="1:5" x14ac:dyDescent="0.5">
      <c r="A37" s="69" t="s">
        <v>33</v>
      </c>
      <c r="B37" s="70">
        <f t="shared" si="0"/>
        <v>828</v>
      </c>
      <c r="C37" s="70">
        <f t="shared" si="0"/>
        <v>674</v>
      </c>
      <c r="D37" s="70">
        <f t="shared" si="0"/>
        <v>143</v>
      </c>
    </row>
    <row r="38" spans="1:5" x14ac:dyDescent="0.5">
      <c r="A38" s="71" t="s">
        <v>34</v>
      </c>
      <c r="B38" s="72">
        <f>SUM(B31:B37)</f>
        <v>9856</v>
      </c>
      <c r="C38" s="72">
        <f>SUM(C31:C37)</f>
        <v>7419</v>
      </c>
      <c r="D38" s="72">
        <f>SUM(D31:D37)</f>
        <v>1917</v>
      </c>
    </row>
    <row r="39" spans="1:5" x14ac:dyDescent="0.5">
      <c r="A39" s="69" t="s">
        <v>19</v>
      </c>
      <c r="B39" s="70">
        <f>B13+B26</f>
        <v>7885</v>
      </c>
      <c r="C39" s="70">
        <f>C13+C26</f>
        <v>6454</v>
      </c>
      <c r="D39" s="70">
        <f>D13+D26</f>
        <v>1217</v>
      </c>
    </row>
    <row r="40" spans="1:5" x14ac:dyDescent="0.5">
      <c r="A40" s="69" t="s">
        <v>35</v>
      </c>
      <c r="B40" s="70">
        <f t="shared" ref="B40:D41" si="1">B14+B27</f>
        <v>896</v>
      </c>
      <c r="C40" s="70">
        <f t="shared" si="1"/>
        <v>748</v>
      </c>
      <c r="D40" s="70">
        <f t="shared" si="1"/>
        <v>183</v>
      </c>
    </row>
    <row r="41" spans="1:5" x14ac:dyDescent="0.5">
      <c r="A41" s="69" t="s">
        <v>36</v>
      </c>
      <c r="B41" s="70">
        <f t="shared" si="1"/>
        <v>680</v>
      </c>
      <c r="C41" s="70">
        <f t="shared" si="1"/>
        <v>535</v>
      </c>
      <c r="D41" s="70">
        <f t="shared" si="1"/>
        <v>95</v>
      </c>
    </row>
    <row r="42" spans="1:5" s="87" customFormat="1" ht="15.9" thickBot="1" x14ac:dyDescent="0.65">
      <c r="A42" s="95" t="s">
        <v>40</v>
      </c>
      <c r="B42" s="96">
        <f>SUM(B38:B41)</f>
        <v>19317</v>
      </c>
      <c r="C42" s="96">
        <f>SUM(C38:C41)</f>
        <v>15156</v>
      </c>
      <c r="D42" s="96">
        <f>SUM(D38:D41)</f>
        <v>3412</v>
      </c>
      <c r="E42" s="91"/>
    </row>
    <row r="43" spans="1:5" s="89" customFormat="1" ht="18.3" x14ac:dyDescent="0.7">
      <c r="A43" s="84"/>
      <c r="B43" s="88"/>
      <c r="C43" s="88"/>
      <c r="D43" s="88"/>
      <c r="E43" s="90"/>
    </row>
    <row r="44" spans="1:5" x14ac:dyDescent="0.5">
      <c r="A44" s="69"/>
      <c r="B44" s="70"/>
      <c r="C44" s="70"/>
      <c r="D44" s="70"/>
    </row>
    <row r="45" spans="1:5" x14ac:dyDescent="0.5">
      <c r="A45" s="69"/>
      <c r="B45" s="70"/>
      <c r="C45" s="70"/>
      <c r="D45" s="70"/>
    </row>
    <row r="46" spans="1:5" x14ac:dyDescent="0.5">
      <c r="A46" s="69"/>
      <c r="B46" s="70"/>
      <c r="C46" s="70"/>
      <c r="D46" s="70"/>
    </row>
    <row r="47" spans="1:5" x14ac:dyDescent="0.5">
      <c r="A47" s="69"/>
      <c r="B47" s="70"/>
      <c r="C47" s="70"/>
      <c r="D47" s="70"/>
    </row>
    <row r="48" spans="1:5" x14ac:dyDescent="0.5">
      <c r="A48" s="69"/>
      <c r="B48" s="70"/>
      <c r="C48" s="70"/>
      <c r="D48" s="70"/>
    </row>
    <row r="49" spans="1:5" x14ac:dyDescent="0.5">
      <c r="A49" s="71"/>
      <c r="B49" s="72"/>
      <c r="C49" s="72"/>
      <c r="D49" s="72"/>
    </row>
    <row r="50" spans="1:5" x14ac:dyDescent="0.5">
      <c r="A50" s="69"/>
      <c r="B50" s="70"/>
      <c r="C50" s="70"/>
      <c r="D50" s="70"/>
    </row>
    <row r="51" spans="1:5" x14ac:dyDescent="0.5">
      <c r="A51" s="69"/>
      <c r="B51" s="70"/>
      <c r="C51" s="70"/>
      <c r="D51" s="70"/>
    </row>
    <row r="52" spans="1:5" x14ac:dyDescent="0.5">
      <c r="A52" s="69"/>
      <c r="B52" s="70"/>
      <c r="C52" s="70"/>
      <c r="D52" s="70"/>
    </row>
    <row r="53" spans="1:5" s="87" customFormat="1" ht="15.6" x14ac:dyDescent="0.6">
      <c r="A53" s="71"/>
      <c r="B53" s="86"/>
      <c r="C53" s="86"/>
      <c r="D53" s="86"/>
      <c r="E53" s="91"/>
    </row>
    <row r="54" spans="1:5" s="53" customFormat="1" ht="15.6" x14ac:dyDescent="0.5">
      <c r="A54" s="83"/>
      <c r="E54" s="55"/>
    </row>
    <row r="55" spans="1:5" x14ac:dyDescent="0.55000000000000004">
      <c r="B55" s="72"/>
      <c r="C55" s="72"/>
      <c r="D55" s="72"/>
    </row>
  </sheetData>
  <pageMargins left="0.7" right="0.7" top="0.75" bottom="0.75" header="0.3" footer="0.3"/>
  <pageSetup scale="82" orientation="portrait" r:id="rId1"/>
  <headerFooter>
    <oddHeader>&amp;L&amp;"-,Bold"&amp;11University Level Data&amp;C&amp;"-,Bold"&amp;11Table 8&amp;R&amp;"Calibri,Bold"&amp;11Applicants, Admissions and Enrollees by Ethnicity</oddHeader>
    <oddFooter>&amp;L&amp;"-,Bold"&amp;11Office of Institutional Research, UMass Boston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zoomScale="120" zoomScaleNormal="120" workbookViewId="0">
      <selection activeCell="A24" sqref="A24"/>
    </sheetView>
  </sheetViews>
  <sheetFormatPr defaultRowHeight="12.3" x14ac:dyDescent="0.4"/>
  <cols>
    <col min="1" max="1" width="30.5546875" customWidth="1"/>
    <col min="2" max="2" width="14.5546875" customWidth="1"/>
    <col min="3" max="3" width="10.83203125" customWidth="1"/>
    <col min="4" max="4" width="11.1640625" customWidth="1"/>
  </cols>
  <sheetData>
    <row r="1" spans="1:4" s="30" customFormat="1" ht="18.3" x14ac:dyDescent="0.7">
      <c r="A1" s="31" t="s">
        <v>44</v>
      </c>
      <c r="B1" s="32"/>
      <c r="C1" s="32"/>
      <c r="D1" s="32"/>
    </row>
    <row r="2" spans="1:4" ht="15" x14ac:dyDescent="0.5">
      <c r="A2" s="60"/>
      <c r="B2" s="61"/>
      <c r="C2" s="61"/>
      <c r="D2" s="61"/>
    </row>
    <row r="3" spans="1:4" s="65" customFormat="1" ht="33.75" customHeight="1" thickBot="1" x14ac:dyDescent="0.6">
      <c r="A3" s="62"/>
      <c r="B3" s="63" t="s">
        <v>24</v>
      </c>
      <c r="C3" s="64" t="s">
        <v>25</v>
      </c>
      <c r="D3" s="64" t="s">
        <v>26</v>
      </c>
    </row>
    <row r="4" spans="1:4" s="65" customFormat="1" ht="14.4" x14ac:dyDescent="0.55000000000000004">
      <c r="A4" s="66" t="s">
        <v>45</v>
      </c>
      <c r="B4" s="67"/>
      <c r="C4" s="68"/>
      <c r="D4" s="68"/>
    </row>
    <row r="5" spans="1:4" s="65" customFormat="1" ht="14.4" x14ac:dyDescent="0.55000000000000004">
      <c r="A5" s="69" t="s">
        <v>28</v>
      </c>
      <c r="B5" s="70">
        <v>24</v>
      </c>
      <c r="C5" s="70">
        <v>18</v>
      </c>
      <c r="D5" s="70">
        <v>1</v>
      </c>
    </row>
    <row r="6" spans="1:4" s="65" customFormat="1" ht="14.4" x14ac:dyDescent="0.55000000000000004">
      <c r="A6" s="69" t="s">
        <v>29</v>
      </c>
      <c r="B6" s="70">
        <v>1668</v>
      </c>
      <c r="C6" s="70">
        <v>1514</v>
      </c>
      <c r="D6" s="70">
        <v>368</v>
      </c>
    </row>
    <row r="7" spans="1:4" s="65" customFormat="1" ht="14.4" x14ac:dyDescent="0.55000000000000004">
      <c r="A7" s="69" t="s">
        <v>30</v>
      </c>
      <c r="B7" s="70">
        <v>1992</v>
      </c>
      <c r="C7" s="70">
        <v>1270</v>
      </c>
      <c r="D7" s="70">
        <v>360</v>
      </c>
    </row>
    <row r="8" spans="1:4" s="65" customFormat="1" ht="14.4" x14ac:dyDescent="0.55000000000000004">
      <c r="A8" s="69" t="s">
        <v>31</v>
      </c>
      <c r="B8" s="70">
        <v>2964</v>
      </c>
      <c r="C8" s="70">
        <v>2226</v>
      </c>
      <c r="D8" s="70">
        <v>517</v>
      </c>
    </row>
    <row r="9" spans="1:4" s="65" customFormat="1" ht="14.4" x14ac:dyDescent="0.55000000000000004">
      <c r="A9" s="69" t="s">
        <v>32</v>
      </c>
      <c r="B9" s="70">
        <v>5</v>
      </c>
      <c r="C9" s="70">
        <v>3</v>
      </c>
      <c r="D9" s="70">
        <v>1</v>
      </c>
    </row>
    <row r="10" spans="1:4" s="65" customFormat="1" ht="14.4" x14ac:dyDescent="0.55000000000000004">
      <c r="A10" s="69" t="s">
        <v>10</v>
      </c>
      <c r="B10" s="70">
        <v>140</v>
      </c>
      <c r="C10" s="70">
        <v>77</v>
      </c>
      <c r="D10" s="70">
        <v>33</v>
      </c>
    </row>
    <row r="11" spans="1:4" s="65" customFormat="1" ht="14.4" x14ac:dyDescent="0.55000000000000004">
      <c r="A11" s="69" t="s">
        <v>33</v>
      </c>
      <c r="B11" s="70">
        <v>584</v>
      </c>
      <c r="C11" s="70">
        <v>465</v>
      </c>
      <c r="D11" s="70">
        <v>98</v>
      </c>
    </row>
    <row r="12" spans="1:4" s="65" customFormat="1" ht="14.4" x14ac:dyDescent="0.55000000000000004">
      <c r="A12" s="71" t="s">
        <v>34</v>
      </c>
      <c r="B12" s="72">
        <f>SUM(B5:B11)</f>
        <v>7377</v>
      </c>
      <c r="C12" s="72">
        <f>SUM(C5:C11)</f>
        <v>5573</v>
      </c>
      <c r="D12" s="72">
        <f>SUM(D5:D11)</f>
        <v>1378</v>
      </c>
    </row>
    <row r="13" spans="1:4" s="65" customFormat="1" ht="14.4" x14ac:dyDescent="0.55000000000000004">
      <c r="A13" s="69" t="s">
        <v>19</v>
      </c>
      <c r="B13" s="70">
        <v>5366</v>
      </c>
      <c r="C13" s="70">
        <v>4554</v>
      </c>
      <c r="D13" s="70">
        <v>727</v>
      </c>
    </row>
    <row r="14" spans="1:4" s="65" customFormat="1" ht="14.4" x14ac:dyDescent="0.55000000000000004">
      <c r="A14" s="69" t="s">
        <v>35</v>
      </c>
      <c r="B14" s="70">
        <v>851</v>
      </c>
      <c r="C14" s="70">
        <v>695</v>
      </c>
      <c r="D14" s="70">
        <v>58</v>
      </c>
    </row>
    <row r="15" spans="1:4" s="65" customFormat="1" ht="14.7" thickBot="1" x14ac:dyDescent="0.6">
      <c r="A15" s="73" t="s">
        <v>36</v>
      </c>
      <c r="B15" s="74">
        <v>435</v>
      </c>
      <c r="C15" s="74">
        <v>356</v>
      </c>
      <c r="D15" s="74">
        <v>66</v>
      </c>
    </row>
    <row r="16" spans="1:4" s="65" customFormat="1" ht="14.4" x14ac:dyDescent="0.55000000000000004">
      <c r="A16" s="71" t="s">
        <v>16</v>
      </c>
      <c r="B16" s="72">
        <v>14029</v>
      </c>
      <c r="C16" s="72">
        <v>11178</v>
      </c>
      <c r="D16" s="72">
        <v>2229</v>
      </c>
    </row>
    <row r="17" spans="1:4" s="65" customFormat="1" ht="14.4" x14ac:dyDescent="0.55000000000000004">
      <c r="A17" s="69"/>
      <c r="B17" s="70"/>
      <c r="C17" s="70"/>
      <c r="D17" s="70"/>
    </row>
    <row r="18" spans="1:4" s="65" customFormat="1" ht="14.4" x14ac:dyDescent="0.55000000000000004">
      <c r="A18" s="71" t="s">
        <v>46</v>
      </c>
      <c r="B18" s="70"/>
      <c r="C18" s="70"/>
      <c r="D18" s="70"/>
    </row>
    <row r="19" spans="1:4" s="65" customFormat="1" ht="14.4" x14ac:dyDescent="0.55000000000000004">
      <c r="A19" s="69" t="s">
        <v>28</v>
      </c>
      <c r="B19" s="70">
        <v>3</v>
      </c>
      <c r="C19" s="70">
        <v>2</v>
      </c>
      <c r="D19" s="70">
        <v>1</v>
      </c>
    </row>
    <row r="20" spans="1:4" s="65" customFormat="1" ht="14.4" x14ac:dyDescent="0.55000000000000004">
      <c r="A20" s="69" t="s">
        <v>29</v>
      </c>
      <c r="B20" s="70">
        <v>240</v>
      </c>
      <c r="C20" s="70">
        <v>211</v>
      </c>
      <c r="D20" s="70">
        <v>133</v>
      </c>
    </row>
    <row r="21" spans="1:4" s="65" customFormat="1" ht="14.4" x14ac:dyDescent="0.55000000000000004">
      <c r="A21" s="69" t="s">
        <v>30</v>
      </c>
      <c r="B21" s="70">
        <v>440</v>
      </c>
      <c r="C21" s="70">
        <v>361</v>
      </c>
      <c r="D21" s="70">
        <v>231</v>
      </c>
    </row>
    <row r="22" spans="1:4" s="65" customFormat="1" ht="14.4" x14ac:dyDescent="0.55000000000000004">
      <c r="A22" s="69" t="s">
        <v>31</v>
      </c>
      <c r="B22" s="70">
        <v>370</v>
      </c>
      <c r="C22" s="70">
        <v>330</v>
      </c>
      <c r="D22" s="70">
        <v>200</v>
      </c>
    </row>
    <row r="23" spans="1:4" s="65" customFormat="1" ht="14.4" x14ac:dyDescent="0.55000000000000004">
      <c r="A23" s="69" t="s">
        <v>10</v>
      </c>
      <c r="B23" s="70">
        <v>18</v>
      </c>
      <c r="C23" s="70">
        <v>17</v>
      </c>
      <c r="D23" s="70">
        <v>12</v>
      </c>
    </row>
    <row r="24" spans="1:4" s="65" customFormat="1" ht="14.4" x14ac:dyDescent="0.55000000000000004">
      <c r="A24" s="69" t="s">
        <v>33</v>
      </c>
      <c r="B24" s="70">
        <v>104</v>
      </c>
      <c r="C24" s="70">
        <v>88</v>
      </c>
      <c r="D24" s="70">
        <v>53</v>
      </c>
    </row>
    <row r="25" spans="1:4" s="65" customFormat="1" ht="14.4" x14ac:dyDescent="0.55000000000000004">
      <c r="A25" s="71" t="s">
        <v>34</v>
      </c>
      <c r="B25" s="72">
        <f>SUM(B19:B24)</f>
        <v>1175</v>
      </c>
      <c r="C25" s="72">
        <f>SUM(C19:C24)</f>
        <v>1009</v>
      </c>
      <c r="D25" s="72">
        <f>SUM(D19:D24)</f>
        <v>630</v>
      </c>
    </row>
    <row r="26" spans="1:4" s="65" customFormat="1" ht="14.4" x14ac:dyDescent="0.55000000000000004">
      <c r="A26" s="69" t="s">
        <v>19</v>
      </c>
      <c r="B26" s="70">
        <v>998</v>
      </c>
      <c r="C26" s="70">
        <v>833</v>
      </c>
      <c r="D26" s="70">
        <v>462</v>
      </c>
    </row>
    <row r="27" spans="1:4" s="65" customFormat="1" ht="14.4" x14ac:dyDescent="0.55000000000000004">
      <c r="A27" s="69" t="s">
        <v>35</v>
      </c>
      <c r="B27" s="70">
        <v>132</v>
      </c>
      <c r="C27" s="70">
        <v>119</v>
      </c>
      <c r="D27" s="70">
        <v>59</v>
      </c>
    </row>
    <row r="28" spans="1:4" s="65" customFormat="1" ht="14.7" thickBot="1" x14ac:dyDescent="0.6">
      <c r="A28" s="73" t="s">
        <v>36</v>
      </c>
      <c r="B28" s="74">
        <v>67</v>
      </c>
      <c r="C28" s="74">
        <v>56</v>
      </c>
      <c r="D28" s="74">
        <v>30</v>
      </c>
    </row>
    <row r="29" spans="1:4" s="65" customFormat="1" ht="14.4" x14ac:dyDescent="0.55000000000000004">
      <c r="A29" s="71" t="s">
        <v>20</v>
      </c>
      <c r="B29" s="72">
        <v>2372</v>
      </c>
      <c r="C29" s="72">
        <v>2017</v>
      </c>
      <c r="D29" s="72">
        <v>1181</v>
      </c>
    </row>
    <row r="30" spans="1:4" s="65" customFormat="1" ht="14.4" x14ac:dyDescent="0.55000000000000004">
      <c r="A30" s="75"/>
      <c r="B30" s="76"/>
      <c r="C30" s="76"/>
      <c r="D30" s="76"/>
    </row>
    <row r="31" spans="1:4" s="65" customFormat="1" ht="14.4" x14ac:dyDescent="0.55000000000000004">
      <c r="A31" s="77" t="s">
        <v>39</v>
      </c>
      <c r="B31" s="78"/>
      <c r="C31" s="78"/>
      <c r="D31" s="78"/>
    </row>
    <row r="32" spans="1:4" s="65" customFormat="1" ht="14.4" x14ac:dyDescent="0.55000000000000004">
      <c r="A32" s="69" t="s">
        <v>28</v>
      </c>
      <c r="B32" s="70">
        <v>27</v>
      </c>
      <c r="C32" s="70">
        <v>20</v>
      </c>
      <c r="D32" s="70">
        <v>2</v>
      </c>
    </row>
    <row r="33" spans="1:4" s="65" customFormat="1" ht="14.4" x14ac:dyDescent="0.55000000000000004">
      <c r="A33" s="69" t="s">
        <v>29</v>
      </c>
      <c r="B33" s="70">
        <v>1908</v>
      </c>
      <c r="C33" s="70">
        <v>1725</v>
      </c>
      <c r="D33" s="70">
        <v>501</v>
      </c>
    </row>
    <row r="34" spans="1:4" s="65" customFormat="1" ht="14.4" x14ac:dyDescent="0.55000000000000004">
      <c r="A34" s="69" t="s">
        <v>30</v>
      </c>
      <c r="B34" s="70">
        <v>2432</v>
      </c>
      <c r="C34" s="70">
        <v>1631</v>
      </c>
      <c r="D34" s="70">
        <v>591</v>
      </c>
    </row>
    <row r="35" spans="1:4" s="65" customFormat="1" ht="14.4" x14ac:dyDescent="0.55000000000000004">
      <c r="A35" s="69" t="s">
        <v>31</v>
      </c>
      <c r="B35" s="70">
        <v>3334</v>
      </c>
      <c r="C35" s="70">
        <v>2556</v>
      </c>
      <c r="D35" s="70">
        <v>717</v>
      </c>
    </row>
    <row r="36" spans="1:4" s="65" customFormat="1" ht="14.4" x14ac:dyDescent="0.55000000000000004">
      <c r="A36" s="69" t="s">
        <v>32</v>
      </c>
      <c r="B36" s="70">
        <v>5</v>
      </c>
      <c r="C36" s="70">
        <v>3</v>
      </c>
      <c r="D36" s="70">
        <v>1</v>
      </c>
    </row>
    <row r="37" spans="1:4" s="65" customFormat="1" ht="14.4" x14ac:dyDescent="0.55000000000000004">
      <c r="A37" s="69" t="s">
        <v>10</v>
      </c>
      <c r="B37" s="70">
        <v>158</v>
      </c>
      <c r="C37" s="70">
        <v>94</v>
      </c>
      <c r="D37" s="70">
        <v>45</v>
      </c>
    </row>
    <row r="38" spans="1:4" s="65" customFormat="1" ht="14.4" x14ac:dyDescent="0.55000000000000004">
      <c r="A38" s="69" t="s">
        <v>33</v>
      </c>
      <c r="B38" s="70">
        <v>688</v>
      </c>
      <c r="C38" s="70">
        <v>553</v>
      </c>
      <c r="D38" s="70">
        <v>151</v>
      </c>
    </row>
    <row r="39" spans="1:4" s="65" customFormat="1" ht="14.4" x14ac:dyDescent="0.55000000000000004">
      <c r="A39" s="71" t="s">
        <v>34</v>
      </c>
      <c r="B39" s="72">
        <f>SUM(B32:B38)</f>
        <v>8552</v>
      </c>
      <c r="C39" s="72">
        <f>SUM(C32:C38)</f>
        <v>6582</v>
      </c>
      <c r="D39" s="72">
        <f>SUM(D32:D38)</f>
        <v>2008</v>
      </c>
    </row>
    <row r="40" spans="1:4" s="65" customFormat="1" ht="14.4" x14ac:dyDescent="0.55000000000000004">
      <c r="A40" s="69" t="s">
        <v>19</v>
      </c>
      <c r="B40" s="70">
        <v>6364</v>
      </c>
      <c r="C40" s="70">
        <v>5387</v>
      </c>
      <c r="D40" s="70">
        <v>1189</v>
      </c>
    </row>
    <row r="41" spans="1:4" s="65" customFormat="1" ht="14.4" x14ac:dyDescent="0.55000000000000004">
      <c r="A41" s="69" t="s">
        <v>35</v>
      </c>
      <c r="B41" s="70">
        <v>983</v>
      </c>
      <c r="C41" s="70">
        <v>814</v>
      </c>
      <c r="D41" s="70">
        <v>117</v>
      </c>
    </row>
    <row r="42" spans="1:4" s="65" customFormat="1" ht="14.7" thickBot="1" x14ac:dyDescent="0.6">
      <c r="A42" s="73" t="s">
        <v>36</v>
      </c>
      <c r="B42" s="74">
        <v>502</v>
      </c>
      <c r="C42" s="74">
        <v>412</v>
      </c>
      <c r="D42" s="74">
        <v>96</v>
      </c>
    </row>
    <row r="43" spans="1:4" s="65" customFormat="1" ht="14.4" x14ac:dyDescent="0.55000000000000004">
      <c r="A43" s="66" t="s">
        <v>37</v>
      </c>
      <c r="B43" s="72">
        <v>16401</v>
      </c>
      <c r="C43" s="72">
        <v>13195</v>
      </c>
      <c r="D43" s="72">
        <v>3410</v>
      </c>
    </row>
    <row r="44" spans="1:4" s="65" customFormat="1" ht="14.4" x14ac:dyDescent="0.55000000000000004"/>
  </sheetData>
  <pageMargins left="0.7" right="0.7" top="0.75" bottom="0.75" header="0.3" footer="0.3"/>
  <pageSetup orientation="portrait" r:id="rId1"/>
  <headerFooter>
    <oddHeader xml:space="preserve">&amp;L&amp;"-,Bold"&amp;11University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0"/>
  <sheetViews>
    <sheetView zoomScale="120" zoomScaleNormal="120" workbookViewId="0">
      <selection activeCell="F10" sqref="F10"/>
    </sheetView>
  </sheetViews>
  <sheetFormatPr defaultRowHeight="12.3" x14ac:dyDescent="0.4"/>
  <cols>
    <col min="1" max="1" width="33.44140625" customWidth="1"/>
    <col min="2" max="2" width="13" customWidth="1"/>
    <col min="3" max="3" width="11" customWidth="1"/>
    <col min="4" max="4" width="10.83203125" customWidth="1"/>
  </cols>
  <sheetData>
    <row r="1" spans="1:4" ht="18.3" x14ac:dyDescent="0.7">
      <c r="A1" s="31" t="s">
        <v>47</v>
      </c>
      <c r="B1" s="32"/>
      <c r="C1" s="32"/>
      <c r="D1" s="32"/>
    </row>
    <row r="2" spans="1:4" ht="14.4" x14ac:dyDescent="0.55000000000000004">
      <c r="A2" s="33"/>
      <c r="B2" s="34"/>
      <c r="C2" s="35"/>
      <c r="D2" s="35"/>
    </row>
    <row r="3" spans="1:4" s="65" customFormat="1" ht="29.1" thickBot="1" x14ac:dyDescent="0.6">
      <c r="A3" s="36"/>
      <c r="B3" s="79" t="s">
        <v>1</v>
      </c>
      <c r="C3" s="80" t="s">
        <v>2</v>
      </c>
      <c r="D3" s="80" t="s">
        <v>3</v>
      </c>
    </row>
    <row r="4" spans="1:4" s="65" customFormat="1" ht="14.4" x14ac:dyDescent="0.55000000000000004">
      <c r="A4" s="39" t="s">
        <v>4</v>
      </c>
      <c r="B4" s="35"/>
      <c r="C4" s="35"/>
      <c r="D4" s="35"/>
    </row>
    <row r="5" spans="1:4" s="65" customFormat="1" ht="14.4" x14ac:dyDescent="0.55000000000000004">
      <c r="A5" s="33" t="s">
        <v>48</v>
      </c>
      <c r="B5" s="70">
        <v>19</v>
      </c>
      <c r="C5" s="70">
        <v>13</v>
      </c>
      <c r="D5" s="70">
        <v>2</v>
      </c>
    </row>
    <row r="6" spans="1:4" s="65" customFormat="1" ht="14.4" x14ac:dyDescent="0.55000000000000004">
      <c r="A6" s="33" t="s">
        <v>29</v>
      </c>
      <c r="B6" s="70">
        <v>1555</v>
      </c>
      <c r="C6" s="70">
        <v>1370</v>
      </c>
      <c r="D6" s="70">
        <v>334</v>
      </c>
    </row>
    <row r="7" spans="1:4" s="65" customFormat="1" ht="14.4" x14ac:dyDescent="0.55000000000000004">
      <c r="A7" s="33" t="s">
        <v>7</v>
      </c>
      <c r="B7" s="70">
        <v>1902</v>
      </c>
      <c r="C7" s="70">
        <v>1112</v>
      </c>
      <c r="D7" s="70">
        <v>295</v>
      </c>
    </row>
    <row r="8" spans="1:4" s="65" customFormat="1" ht="14.4" x14ac:dyDescent="0.55000000000000004">
      <c r="A8" s="33" t="s">
        <v>8</v>
      </c>
      <c r="B8" s="70">
        <v>2652</v>
      </c>
      <c r="C8" s="70">
        <v>1835</v>
      </c>
      <c r="D8" s="70">
        <v>423</v>
      </c>
    </row>
    <row r="9" spans="1:4" s="65" customFormat="1" ht="14.4" x14ac:dyDescent="0.55000000000000004">
      <c r="A9" s="33" t="s">
        <v>9</v>
      </c>
      <c r="B9" s="70">
        <v>7</v>
      </c>
      <c r="C9" s="70">
        <v>5</v>
      </c>
      <c r="D9" s="70">
        <v>1</v>
      </c>
    </row>
    <row r="10" spans="1:4" s="65" customFormat="1" ht="14.4" x14ac:dyDescent="0.55000000000000004">
      <c r="A10" s="33" t="s">
        <v>10</v>
      </c>
      <c r="B10" s="70">
        <v>151</v>
      </c>
      <c r="C10" s="70">
        <v>59</v>
      </c>
      <c r="D10" s="70">
        <v>21</v>
      </c>
    </row>
    <row r="11" spans="1:4" s="65" customFormat="1" ht="14.4" x14ac:dyDescent="0.55000000000000004">
      <c r="A11" s="33" t="s">
        <v>12</v>
      </c>
      <c r="B11" s="70">
        <v>567</v>
      </c>
      <c r="C11" s="70">
        <v>444</v>
      </c>
      <c r="D11" s="70">
        <v>76</v>
      </c>
    </row>
    <row r="12" spans="1:4" s="65" customFormat="1" ht="14.4" x14ac:dyDescent="0.55000000000000004">
      <c r="A12" s="39" t="s">
        <v>13</v>
      </c>
      <c r="B12" s="58">
        <f>SUM(B5:B11)</f>
        <v>6853</v>
      </c>
      <c r="C12" s="58">
        <f>SUM(C5:C11)</f>
        <v>4838</v>
      </c>
      <c r="D12" s="58">
        <f>SUM(D5:D11)</f>
        <v>1152</v>
      </c>
    </row>
    <row r="13" spans="1:4" s="65" customFormat="1" ht="14.4" x14ac:dyDescent="0.55000000000000004">
      <c r="A13" s="33" t="s">
        <v>14</v>
      </c>
      <c r="B13" s="70">
        <v>5330</v>
      </c>
      <c r="C13" s="70">
        <v>4428</v>
      </c>
      <c r="D13" s="70">
        <v>709</v>
      </c>
    </row>
    <row r="14" spans="1:4" s="65" customFormat="1" ht="14.4" x14ac:dyDescent="0.55000000000000004">
      <c r="A14" s="33" t="s">
        <v>15</v>
      </c>
      <c r="B14" s="70">
        <v>797</v>
      </c>
      <c r="C14" s="70">
        <v>623</v>
      </c>
      <c r="D14" s="70">
        <v>172</v>
      </c>
    </row>
    <row r="15" spans="1:4" s="65" customFormat="1" ht="14.4" x14ac:dyDescent="0.55000000000000004">
      <c r="A15" s="42" t="s">
        <v>36</v>
      </c>
      <c r="B15" s="81">
        <v>669</v>
      </c>
      <c r="C15" s="81">
        <v>504</v>
      </c>
      <c r="D15" s="81">
        <v>90</v>
      </c>
    </row>
    <row r="16" spans="1:4" s="65" customFormat="1" ht="14.4" x14ac:dyDescent="0.55000000000000004">
      <c r="A16" s="39" t="s">
        <v>16</v>
      </c>
      <c r="B16" s="41">
        <f>SUM(B12:B15)</f>
        <v>13649</v>
      </c>
      <c r="C16" s="41">
        <f>SUM(C12:C15)</f>
        <v>10393</v>
      </c>
      <c r="D16" s="41">
        <f>SUM(D12:D15)</f>
        <v>2123</v>
      </c>
    </row>
    <row r="17" spans="1:4" s="65" customFormat="1" ht="14.4" x14ac:dyDescent="0.55000000000000004">
      <c r="A17" s="33"/>
      <c r="B17" s="44"/>
      <c r="C17" s="44"/>
      <c r="D17" s="44"/>
    </row>
    <row r="18" spans="1:4" s="65" customFormat="1" ht="14.4" x14ac:dyDescent="0.55000000000000004">
      <c r="A18" s="39" t="s">
        <v>17</v>
      </c>
      <c r="B18" s="44"/>
      <c r="C18" s="44"/>
      <c r="D18" s="44"/>
    </row>
    <row r="19" spans="1:4" s="65" customFormat="1" ht="14.4" x14ac:dyDescent="0.55000000000000004">
      <c r="A19" s="33" t="s">
        <v>48</v>
      </c>
      <c r="B19" s="70">
        <v>10</v>
      </c>
      <c r="C19" s="70">
        <v>9</v>
      </c>
      <c r="D19" s="70">
        <v>5</v>
      </c>
    </row>
    <row r="20" spans="1:4" s="65" customFormat="1" ht="14.4" x14ac:dyDescent="0.55000000000000004">
      <c r="A20" s="33" t="s">
        <v>29</v>
      </c>
      <c r="B20" s="70">
        <v>243</v>
      </c>
      <c r="C20" s="70">
        <v>209</v>
      </c>
      <c r="D20" s="70">
        <v>137</v>
      </c>
    </row>
    <row r="21" spans="1:4" s="65" customFormat="1" ht="14.4" x14ac:dyDescent="0.55000000000000004">
      <c r="A21" s="33" t="s">
        <v>7</v>
      </c>
      <c r="B21" s="70">
        <v>555</v>
      </c>
      <c r="C21" s="70">
        <v>476</v>
      </c>
      <c r="D21" s="70">
        <v>281</v>
      </c>
    </row>
    <row r="22" spans="1:4" s="65" customFormat="1" ht="14.4" x14ac:dyDescent="0.55000000000000004">
      <c r="A22" s="33" t="s">
        <v>8</v>
      </c>
      <c r="B22" s="70">
        <v>423</v>
      </c>
      <c r="C22" s="70">
        <v>378</v>
      </c>
      <c r="D22" s="70">
        <v>230</v>
      </c>
    </row>
    <row r="23" spans="1:4" s="65" customFormat="1" ht="14.4" x14ac:dyDescent="0.55000000000000004">
      <c r="A23" s="33" t="s">
        <v>9</v>
      </c>
      <c r="B23" s="70">
        <v>0</v>
      </c>
      <c r="C23" s="70">
        <v>0</v>
      </c>
      <c r="D23" s="70">
        <v>0</v>
      </c>
    </row>
    <row r="24" spans="1:4" s="65" customFormat="1" ht="14.4" x14ac:dyDescent="0.55000000000000004">
      <c r="A24" s="33" t="s">
        <v>10</v>
      </c>
      <c r="B24" s="70">
        <v>34</v>
      </c>
      <c r="C24" s="70">
        <v>24</v>
      </c>
      <c r="D24" s="70">
        <v>13</v>
      </c>
    </row>
    <row r="25" spans="1:4" s="65" customFormat="1" ht="14.4" x14ac:dyDescent="0.55000000000000004">
      <c r="A25" s="33" t="s">
        <v>12</v>
      </c>
      <c r="B25" s="70">
        <v>110</v>
      </c>
      <c r="C25" s="70">
        <v>92</v>
      </c>
      <c r="D25" s="70">
        <v>49</v>
      </c>
    </row>
    <row r="26" spans="1:4" s="65" customFormat="1" ht="14.4" x14ac:dyDescent="0.55000000000000004">
      <c r="A26" s="39" t="s">
        <v>13</v>
      </c>
      <c r="B26" s="58">
        <f>SUM(B19:B25)</f>
        <v>1375</v>
      </c>
      <c r="C26" s="58">
        <f>SUM(C19:C25)</f>
        <v>1188</v>
      </c>
      <c r="D26" s="58">
        <f>SUM(D19:D25)</f>
        <v>715</v>
      </c>
    </row>
    <row r="27" spans="1:4" s="65" customFormat="1" ht="14.4" x14ac:dyDescent="0.55000000000000004">
      <c r="A27" s="33" t="s">
        <v>19</v>
      </c>
      <c r="B27" s="70">
        <v>1135</v>
      </c>
      <c r="C27" s="70">
        <v>969</v>
      </c>
      <c r="D27" s="70">
        <v>499</v>
      </c>
    </row>
    <row r="28" spans="1:4" s="65" customFormat="1" ht="14.4" x14ac:dyDescent="0.55000000000000004">
      <c r="A28" s="33" t="s">
        <v>15</v>
      </c>
      <c r="B28" s="70">
        <v>170</v>
      </c>
      <c r="C28" s="70">
        <v>142</v>
      </c>
      <c r="D28" s="70">
        <v>78</v>
      </c>
    </row>
    <row r="29" spans="1:4" s="65" customFormat="1" ht="14.4" x14ac:dyDescent="0.55000000000000004">
      <c r="A29" s="42" t="s">
        <v>49</v>
      </c>
      <c r="B29" s="81">
        <v>106</v>
      </c>
      <c r="C29" s="81">
        <v>92</v>
      </c>
      <c r="D29" s="81">
        <v>48</v>
      </c>
    </row>
    <row r="30" spans="1:4" s="65" customFormat="1" ht="14.4" x14ac:dyDescent="0.55000000000000004">
      <c r="A30" s="39" t="s">
        <v>20</v>
      </c>
      <c r="B30" s="41">
        <f>SUM(B26:B29)</f>
        <v>2786</v>
      </c>
      <c r="C30" s="41">
        <f>SUM(C26:C29)</f>
        <v>2391</v>
      </c>
      <c r="D30" s="41">
        <f>SUM(D26:D29)</f>
        <v>1340</v>
      </c>
    </row>
    <row r="31" spans="1:4" s="65" customFormat="1" ht="14.4" x14ac:dyDescent="0.55000000000000004">
      <c r="A31" s="39"/>
      <c r="B31" s="41"/>
      <c r="C31" s="41"/>
      <c r="D31" s="41"/>
    </row>
    <row r="32" spans="1:4" s="65" customFormat="1" ht="14.4" x14ac:dyDescent="0.55000000000000004">
      <c r="A32" s="39" t="s">
        <v>21</v>
      </c>
      <c r="B32" s="41"/>
      <c r="C32" s="41"/>
      <c r="D32" s="41"/>
    </row>
    <row r="33" spans="1:4" s="65" customFormat="1" ht="14.4" x14ac:dyDescent="0.55000000000000004">
      <c r="A33" s="33" t="s">
        <v>48</v>
      </c>
      <c r="B33" s="44">
        <f>B5+B19</f>
        <v>29</v>
      </c>
      <c r="C33" s="44">
        <f t="shared" ref="B33:D36" si="0">C5+C19</f>
        <v>22</v>
      </c>
      <c r="D33" s="44">
        <f t="shared" si="0"/>
        <v>7</v>
      </c>
    </row>
    <row r="34" spans="1:4" s="65" customFormat="1" ht="14.4" x14ac:dyDescent="0.55000000000000004">
      <c r="A34" s="33" t="s">
        <v>29</v>
      </c>
      <c r="B34" s="44">
        <f t="shared" si="0"/>
        <v>1798</v>
      </c>
      <c r="C34" s="44">
        <f t="shared" si="0"/>
        <v>1579</v>
      </c>
      <c r="D34" s="44">
        <f t="shared" si="0"/>
        <v>471</v>
      </c>
    </row>
    <row r="35" spans="1:4" s="65" customFormat="1" ht="14.4" x14ac:dyDescent="0.55000000000000004">
      <c r="A35" s="33" t="s">
        <v>7</v>
      </c>
      <c r="B35" s="44">
        <f t="shared" si="0"/>
        <v>2457</v>
      </c>
      <c r="C35" s="44">
        <f t="shared" si="0"/>
        <v>1588</v>
      </c>
      <c r="D35" s="44">
        <f t="shared" si="0"/>
        <v>576</v>
      </c>
    </row>
    <row r="36" spans="1:4" s="65" customFormat="1" ht="14.4" x14ac:dyDescent="0.55000000000000004">
      <c r="A36" s="33" t="s">
        <v>8</v>
      </c>
      <c r="B36" s="44">
        <f t="shared" si="0"/>
        <v>3075</v>
      </c>
      <c r="C36" s="44">
        <f t="shared" si="0"/>
        <v>2213</v>
      </c>
      <c r="D36" s="44">
        <f t="shared" si="0"/>
        <v>653</v>
      </c>
    </row>
    <row r="37" spans="1:4" s="65" customFormat="1" ht="14.4" x14ac:dyDescent="0.55000000000000004">
      <c r="A37" s="33" t="s">
        <v>9</v>
      </c>
      <c r="B37" s="44">
        <f>B9</f>
        <v>7</v>
      </c>
      <c r="C37" s="44">
        <f>C9</f>
        <v>5</v>
      </c>
      <c r="D37" s="44">
        <f>D9</f>
        <v>1</v>
      </c>
    </row>
    <row r="38" spans="1:4" s="65" customFormat="1" ht="14.4" x14ac:dyDescent="0.55000000000000004">
      <c r="A38" s="33" t="s">
        <v>10</v>
      </c>
      <c r="B38" s="44">
        <f t="shared" ref="B38:D39" si="1">B10+B24</f>
        <v>185</v>
      </c>
      <c r="C38" s="44">
        <f t="shared" si="1"/>
        <v>83</v>
      </c>
      <c r="D38" s="44">
        <f t="shared" si="1"/>
        <v>34</v>
      </c>
    </row>
    <row r="39" spans="1:4" s="65" customFormat="1" ht="14.4" x14ac:dyDescent="0.55000000000000004">
      <c r="A39" s="33" t="s">
        <v>12</v>
      </c>
      <c r="B39" s="44">
        <f t="shared" si="1"/>
        <v>677</v>
      </c>
      <c r="C39" s="44">
        <f t="shared" si="1"/>
        <v>536</v>
      </c>
      <c r="D39" s="44">
        <f t="shared" si="1"/>
        <v>125</v>
      </c>
    </row>
    <row r="40" spans="1:4" s="65" customFormat="1" ht="14.4" x14ac:dyDescent="0.55000000000000004">
      <c r="A40" s="39" t="s">
        <v>13</v>
      </c>
      <c r="B40" s="41">
        <f>SUM(B33:B39)</f>
        <v>8228</v>
      </c>
      <c r="C40" s="41">
        <f>SUM(C33:C39)</f>
        <v>6026</v>
      </c>
      <c r="D40" s="41">
        <f>SUM(D33:D39)</f>
        <v>1867</v>
      </c>
    </row>
    <row r="41" spans="1:4" s="65" customFormat="1" ht="14.4" x14ac:dyDescent="0.55000000000000004">
      <c r="A41" s="33" t="s">
        <v>19</v>
      </c>
      <c r="B41" s="44">
        <f t="shared" ref="B41:D43" si="2">B13+B27</f>
        <v>6465</v>
      </c>
      <c r="C41" s="44">
        <f t="shared" si="2"/>
        <v>5397</v>
      </c>
      <c r="D41" s="44">
        <f t="shared" si="2"/>
        <v>1208</v>
      </c>
    </row>
    <row r="42" spans="1:4" s="65" customFormat="1" ht="14.4" x14ac:dyDescent="0.55000000000000004">
      <c r="A42" s="33" t="s">
        <v>15</v>
      </c>
      <c r="B42" s="44">
        <f t="shared" si="2"/>
        <v>967</v>
      </c>
      <c r="C42" s="44">
        <f t="shared" si="2"/>
        <v>765</v>
      </c>
      <c r="D42" s="44">
        <f t="shared" si="2"/>
        <v>250</v>
      </c>
    </row>
    <row r="43" spans="1:4" s="65" customFormat="1" ht="14.4" x14ac:dyDescent="0.55000000000000004">
      <c r="A43" s="42" t="s">
        <v>36</v>
      </c>
      <c r="B43" s="46">
        <f t="shared" si="2"/>
        <v>775</v>
      </c>
      <c r="C43" s="46">
        <f t="shared" si="2"/>
        <v>596</v>
      </c>
      <c r="D43" s="46">
        <f t="shared" si="2"/>
        <v>138</v>
      </c>
    </row>
    <row r="44" spans="1:4" s="65" customFormat="1" ht="14.4" x14ac:dyDescent="0.55000000000000004">
      <c r="A44" s="39" t="s">
        <v>22</v>
      </c>
      <c r="B44" s="56">
        <f>SUM(B40:B43)</f>
        <v>16435</v>
      </c>
      <c r="C44" s="56">
        <f>SUM(C40:C43)</f>
        <v>12784</v>
      </c>
      <c r="D44" s="56">
        <f>SUM(D40:D43)</f>
        <v>3463</v>
      </c>
    </row>
    <row r="45" spans="1:4" s="65" customFormat="1" ht="14.4" x14ac:dyDescent="0.55000000000000004"/>
    <row r="46" spans="1:4" s="65" customFormat="1" ht="14.4" x14ac:dyDescent="0.55000000000000004"/>
    <row r="47" spans="1:4" s="65" customFormat="1" ht="14.4" x14ac:dyDescent="0.55000000000000004"/>
    <row r="48" spans="1:4" s="65" customFormat="1" ht="14.4" x14ac:dyDescent="0.55000000000000004"/>
    <row r="49" s="65" customFormat="1" ht="14.4" x14ac:dyDescent="0.55000000000000004"/>
    <row r="50" s="65" customFormat="1" ht="14.4" x14ac:dyDescent="0.55000000000000004"/>
    <row r="51" s="65" customFormat="1" ht="14.4" x14ac:dyDescent="0.55000000000000004"/>
    <row r="52" s="65" customFormat="1" ht="14.4" x14ac:dyDescent="0.55000000000000004"/>
    <row r="53" s="65" customFormat="1" ht="14.4" x14ac:dyDescent="0.55000000000000004"/>
    <row r="54" s="65" customFormat="1" ht="14.4" x14ac:dyDescent="0.55000000000000004"/>
    <row r="55" s="65" customFormat="1" ht="14.4" x14ac:dyDescent="0.55000000000000004"/>
    <row r="56" s="65" customFormat="1" ht="14.4" x14ac:dyDescent="0.55000000000000004"/>
    <row r="57" s="65" customFormat="1" ht="14.4" x14ac:dyDescent="0.55000000000000004"/>
    <row r="58" s="65" customFormat="1" ht="14.4" x14ac:dyDescent="0.55000000000000004"/>
    <row r="59" s="65" customFormat="1" ht="14.4" x14ac:dyDescent="0.55000000000000004"/>
    <row r="60" s="65" customFormat="1" ht="14.4" x14ac:dyDescent="0.55000000000000004"/>
    <row r="61" s="65" customFormat="1" ht="14.4" x14ac:dyDescent="0.55000000000000004"/>
    <row r="62" s="65" customFormat="1" ht="14.4" x14ac:dyDescent="0.55000000000000004"/>
    <row r="63" s="65" customFormat="1" ht="14.4" x14ac:dyDescent="0.55000000000000004"/>
    <row r="64" s="65" customFormat="1" ht="14.4" x14ac:dyDescent="0.55000000000000004"/>
    <row r="65" s="65" customFormat="1" ht="14.4" x14ac:dyDescent="0.55000000000000004"/>
    <row r="66" s="65" customFormat="1" ht="14.4" x14ac:dyDescent="0.55000000000000004"/>
    <row r="67" s="65" customFormat="1" ht="14.4" x14ac:dyDescent="0.55000000000000004"/>
    <row r="68" s="65" customFormat="1" ht="14.4" x14ac:dyDescent="0.55000000000000004"/>
    <row r="69" s="65" customFormat="1" ht="14.4" x14ac:dyDescent="0.55000000000000004"/>
    <row r="70" s="65" customFormat="1" ht="14.4" x14ac:dyDescent="0.55000000000000004"/>
    <row r="71" s="65" customFormat="1" ht="14.4" x14ac:dyDescent="0.55000000000000004"/>
    <row r="72" s="65" customFormat="1" ht="14.4" x14ac:dyDescent="0.55000000000000004"/>
    <row r="73" s="65" customFormat="1" ht="14.4" x14ac:dyDescent="0.55000000000000004"/>
    <row r="74" s="65" customFormat="1" ht="14.4" x14ac:dyDescent="0.55000000000000004"/>
    <row r="75" s="65" customFormat="1" ht="14.4" x14ac:dyDescent="0.55000000000000004"/>
    <row r="76" s="65" customFormat="1" ht="14.4" x14ac:dyDescent="0.55000000000000004"/>
    <row r="77" s="65" customFormat="1" ht="14.4" x14ac:dyDescent="0.55000000000000004"/>
    <row r="78" s="65" customFormat="1" ht="14.4" x14ac:dyDescent="0.55000000000000004"/>
    <row r="79" s="65" customFormat="1" ht="14.4" x14ac:dyDescent="0.55000000000000004"/>
    <row r="80" s="65" customFormat="1" ht="14.4" x14ac:dyDescent="0.55000000000000004"/>
    <row r="81" s="65" customFormat="1" ht="14.4" x14ac:dyDescent="0.55000000000000004"/>
    <row r="82" s="65" customFormat="1" ht="14.4" x14ac:dyDescent="0.55000000000000004"/>
    <row r="83" s="65" customFormat="1" ht="14.4" x14ac:dyDescent="0.55000000000000004"/>
    <row r="84" s="65" customFormat="1" ht="14.4" x14ac:dyDescent="0.55000000000000004"/>
    <row r="85" s="65" customFormat="1" ht="14.4" x14ac:dyDescent="0.55000000000000004"/>
    <row r="86" s="65" customFormat="1" ht="14.4" x14ac:dyDescent="0.55000000000000004"/>
    <row r="87" s="65" customFormat="1" ht="14.4" x14ac:dyDescent="0.55000000000000004"/>
    <row r="88" s="65" customFormat="1" ht="14.4" x14ac:dyDescent="0.55000000000000004"/>
    <row r="89" s="65" customFormat="1" ht="14.4" x14ac:dyDescent="0.55000000000000004"/>
    <row r="90" s="65" customFormat="1" ht="14.4" x14ac:dyDescent="0.55000000000000004"/>
    <row r="91" s="65" customFormat="1" ht="14.4" x14ac:dyDescent="0.55000000000000004"/>
    <row r="92" s="65" customFormat="1" ht="14.4" x14ac:dyDescent="0.55000000000000004"/>
    <row r="93" s="65" customFormat="1" ht="14.4" x14ac:dyDescent="0.55000000000000004"/>
    <row r="94" s="65" customFormat="1" ht="14.4" x14ac:dyDescent="0.55000000000000004"/>
    <row r="95" s="65" customFormat="1" ht="14.4" x14ac:dyDescent="0.55000000000000004"/>
    <row r="96" s="65" customFormat="1" ht="14.4" x14ac:dyDescent="0.55000000000000004"/>
    <row r="97" s="65" customFormat="1" ht="14.4" x14ac:dyDescent="0.55000000000000004"/>
    <row r="98" s="65" customFormat="1" ht="14.4" x14ac:dyDescent="0.55000000000000004"/>
    <row r="99" s="65" customFormat="1" ht="14.4" x14ac:dyDescent="0.55000000000000004"/>
    <row r="100" s="65" customFormat="1" ht="14.4" x14ac:dyDescent="0.55000000000000004"/>
    <row r="101" s="65" customFormat="1" ht="14.4" x14ac:dyDescent="0.55000000000000004"/>
    <row r="102" s="65" customFormat="1" ht="14.4" x14ac:dyDescent="0.55000000000000004"/>
    <row r="103" s="65" customFormat="1" ht="14.4" x14ac:dyDescent="0.55000000000000004"/>
    <row r="104" s="65" customFormat="1" ht="14.4" x14ac:dyDescent="0.55000000000000004"/>
    <row r="105" s="65" customFormat="1" ht="14.4" x14ac:dyDescent="0.55000000000000004"/>
    <row r="106" s="65" customFormat="1" ht="14.4" x14ac:dyDescent="0.55000000000000004"/>
    <row r="107" s="65" customFormat="1" ht="14.4" x14ac:dyDescent="0.55000000000000004"/>
    <row r="108" s="65" customFormat="1" ht="14.4" x14ac:dyDescent="0.55000000000000004"/>
    <row r="109" s="65" customFormat="1" ht="14.4" x14ac:dyDescent="0.55000000000000004"/>
    <row r="110" s="65" customFormat="1" ht="14.4" x14ac:dyDescent="0.55000000000000004"/>
    <row r="111" s="65" customFormat="1" ht="14.4" x14ac:dyDescent="0.55000000000000004"/>
    <row r="112" s="65" customFormat="1" ht="14.4" x14ac:dyDescent="0.55000000000000004"/>
    <row r="113" s="65" customFormat="1" ht="14.4" x14ac:dyDescent="0.55000000000000004"/>
    <row r="114" s="65" customFormat="1" ht="14.4" x14ac:dyDescent="0.55000000000000004"/>
    <row r="115" s="65" customFormat="1" ht="14.4" x14ac:dyDescent="0.55000000000000004"/>
    <row r="116" s="65" customFormat="1" ht="14.4" x14ac:dyDescent="0.55000000000000004"/>
    <row r="117" s="65" customFormat="1" ht="14.4" x14ac:dyDescent="0.55000000000000004"/>
    <row r="118" s="65" customFormat="1" ht="14.4" x14ac:dyDescent="0.55000000000000004"/>
    <row r="119" s="65" customFormat="1" ht="14.4" x14ac:dyDescent="0.55000000000000004"/>
    <row r="120" s="65" customFormat="1" ht="14.4" x14ac:dyDescent="0.55000000000000004"/>
    <row r="121" s="65" customFormat="1" ht="14.4" x14ac:dyDescent="0.55000000000000004"/>
    <row r="122" s="65" customFormat="1" ht="14.4" x14ac:dyDescent="0.55000000000000004"/>
    <row r="123" s="65" customFormat="1" ht="14.4" x14ac:dyDescent="0.55000000000000004"/>
    <row r="124" s="65" customFormat="1" ht="14.4" x14ac:dyDescent="0.55000000000000004"/>
    <row r="125" s="65" customFormat="1" ht="14.4" x14ac:dyDescent="0.55000000000000004"/>
    <row r="126" s="65" customFormat="1" ht="14.4" x14ac:dyDescent="0.55000000000000004"/>
    <row r="127" s="65" customFormat="1" ht="14.4" x14ac:dyDescent="0.55000000000000004"/>
    <row r="128" s="65" customFormat="1" ht="14.4" x14ac:dyDescent="0.55000000000000004"/>
    <row r="129" s="65" customFormat="1" ht="14.4" x14ac:dyDescent="0.55000000000000004"/>
    <row r="130" s="65" customFormat="1" ht="14.4" x14ac:dyDescent="0.55000000000000004"/>
  </sheetData>
  <pageMargins left="0.7" right="0.7" top="0.75" bottom="0.75" header="0.3" footer="0.3"/>
  <pageSetup orientation="portrait" r:id="rId1"/>
  <headerFooter>
    <oddHeader>&amp;L&amp;"-,Bold"&amp;11University Level Data&amp;C&amp;"-,Bold"&amp;11Table 8&amp;R&amp;"-,Bold"&amp;11Applicants, Admissions and Enrollees by Ethnicity</oddHeader>
    <oddFooter>&amp;L&amp;"-,Bold"&amp;11Office of Institutional Research, UMass Boston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topLeftCell="A22" zoomScale="120" zoomScaleNormal="120" workbookViewId="0">
      <selection activeCell="P3" sqref="P3"/>
    </sheetView>
  </sheetViews>
  <sheetFormatPr defaultRowHeight="12.3" x14ac:dyDescent="0.4"/>
  <cols>
    <col min="1" max="1" width="37.1640625" customWidth="1"/>
    <col min="2" max="2" width="11.5546875" customWidth="1"/>
  </cols>
  <sheetData>
    <row r="1" spans="1:5" ht="18.3" x14ac:dyDescent="0.7">
      <c r="A1" s="31" t="s">
        <v>50</v>
      </c>
      <c r="B1" s="32"/>
      <c r="C1" s="32"/>
      <c r="D1" s="32"/>
    </row>
    <row r="2" spans="1:5" ht="14.4" x14ac:dyDescent="0.55000000000000004">
      <c r="A2" s="33"/>
      <c r="B2" s="34"/>
      <c r="C2" s="35"/>
      <c r="D2" s="35"/>
    </row>
    <row r="3" spans="1:5" ht="26.4" thickBot="1" x14ac:dyDescent="0.6">
      <c r="A3" s="36"/>
      <c r="B3" s="37" t="s">
        <v>1</v>
      </c>
      <c r="C3" s="38" t="s">
        <v>2</v>
      </c>
      <c r="D3" s="38" t="s">
        <v>3</v>
      </c>
      <c r="E3" s="54"/>
    </row>
    <row r="4" spans="1:5" ht="14.4" x14ac:dyDescent="0.55000000000000004">
      <c r="A4" s="39" t="s">
        <v>4</v>
      </c>
      <c r="B4" s="35"/>
      <c r="C4" s="35"/>
      <c r="D4" s="35"/>
      <c r="E4" s="54"/>
    </row>
    <row r="5" spans="1:5" ht="14.4" x14ac:dyDescent="0.55000000000000004">
      <c r="A5" s="33" t="s">
        <v>48</v>
      </c>
      <c r="B5" s="57">
        <v>20</v>
      </c>
      <c r="C5" s="57">
        <v>8</v>
      </c>
      <c r="D5" s="57">
        <v>3</v>
      </c>
      <c r="E5" s="54"/>
    </row>
    <row r="6" spans="1:5" ht="14.4" x14ac:dyDescent="0.55000000000000004">
      <c r="A6" s="33" t="s">
        <v>29</v>
      </c>
      <c r="B6" s="57">
        <v>1464</v>
      </c>
      <c r="C6" s="57">
        <v>1284</v>
      </c>
      <c r="D6" s="57">
        <v>377</v>
      </c>
      <c r="E6" s="54"/>
    </row>
    <row r="7" spans="1:5" ht="14.4" x14ac:dyDescent="0.55000000000000004">
      <c r="A7" s="33" t="s">
        <v>7</v>
      </c>
      <c r="B7" s="57">
        <v>1594</v>
      </c>
      <c r="C7" s="57">
        <v>970</v>
      </c>
      <c r="D7" s="57">
        <v>301</v>
      </c>
      <c r="E7" s="54"/>
    </row>
    <row r="8" spans="1:5" ht="14.4" x14ac:dyDescent="0.55000000000000004">
      <c r="A8" s="33" t="s">
        <v>8</v>
      </c>
      <c r="B8" s="57">
        <v>2261</v>
      </c>
      <c r="C8" s="57">
        <v>1633</v>
      </c>
      <c r="D8" s="57">
        <v>441</v>
      </c>
      <c r="E8" s="54"/>
    </row>
    <row r="9" spans="1:5" ht="14.4" x14ac:dyDescent="0.55000000000000004">
      <c r="A9" s="33" t="s">
        <v>9</v>
      </c>
      <c r="B9" s="57">
        <v>5</v>
      </c>
      <c r="C9" s="57">
        <v>3</v>
      </c>
      <c r="D9" s="57">
        <v>0</v>
      </c>
      <c r="E9" s="54"/>
    </row>
    <row r="10" spans="1:5" ht="14.4" x14ac:dyDescent="0.55000000000000004">
      <c r="A10" s="33" t="s">
        <v>10</v>
      </c>
      <c r="B10" s="57">
        <v>147</v>
      </c>
      <c r="C10" s="57">
        <v>58</v>
      </c>
      <c r="D10" s="57">
        <v>21</v>
      </c>
      <c r="E10" s="54"/>
    </row>
    <row r="11" spans="1:5" ht="14.4" x14ac:dyDescent="0.55000000000000004">
      <c r="A11" s="33" t="s">
        <v>12</v>
      </c>
      <c r="B11" s="57">
        <v>472</v>
      </c>
      <c r="C11" s="57">
        <v>365</v>
      </c>
      <c r="D11" s="57">
        <v>82</v>
      </c>
      <c r="E11" s="54"/>
    </row>
    <row r="12" spans="1:5" s="53" customFormat="1" ht="14.4" x14ac:dyDescent="0.55000000000000004">
      <c r="A12" s="39" t="s">
        <v>13</v>
      </c>
      <c r="B12" s="58">
        <f>SUM(B5:B11)</f>
        <v>5963</v>
      </c>
      <c r="C12" s="58">
        <f>SUM(C5:C11)</f>
        <v>4321</v>
      </c>
      <c r="D12" s="58">
        <f>SUM(D5:D11)</f>
        <v>1225</v>
      </c>
      <c r="E12" s="55"/>
    </row>
    <row r="13" spans="1:5" ht="14.4" x14ac:dyDescent="0.55000000000000004">
      <c r="A13" s="33" t="s">
        <v>14</v>
      </c>
      <c r="B13" s="57">
        <v>4460</v>
      </c>
      <c r="C13" s="57">
        <v>3767</v>
      </c>
      <c r="D13" s="57">
        <v>791</v>
      </c>
      <c r="E13" s="54"/>
    </row>
    <row r="14" spans="1:5" ht="14.4" x14ac:dyDescent="0.55000000000000004">
      <c r="A14" s="33" t="s">
        <v>15</v>
      </c>
      <c r="B14" s="57">
        <v>1015</v>
      </c>
      <c r="C14" s="57">
        <v>786</v>
      </c>
      <c r="D14" s="57">
        <v>214</v>
      </c>
      <c r="E14" s="54"/>
    </row>
    <row r="15" spans="1:5" ht="14.4" x14ac:dyDescent="0.55000000000000004">
      <c r="A15" s="42" t="s">
        <v>36</v>
      </c>
      <c r="B15" s="59">
        <f>462+7</f>
        <v>469</v>
      </c>
      <c r="C15" s="59">
        <f>365+2</f>
        <v>367</v>
      </c>
      <c r="D15" s="59">
        <v>85</v>
      </c>
      <c r="E15" s="54"/>
    </row>
    <row r="16" spans="1:5" ht="14.4" x14ac:dyDescent="0.55000000000000004">
      <c r="A16" s="39" t="s">
        <v>16</v>
      </c>
      <c r="B16" s="41">
        <f>SUM(B12:B15)</f>
        <v>11907</v>
      </c>
      <c r="C16" s="41">
        <f>SUM(C12:C15)</f>
        <v>9241</v>
      </c>
      <c r="D16" s="41">
        <f>SUM(D12:D15)</f>
        <v>2315</v>
      </c>
      <c r="E16" s="54"/>
    </row>
    <row r="17" spans="1:5" ht="14.4" x14ac:dyDescent="0.55000000000000004">
      <c r="A17" s="33"/>
      <c r="B17" s="44"/>
      <c r="C17" s="44"/>
      <c r="D17" s="44"/>
      <c r="E17" s="54"/>
    </row>
    <row r="18" spans="1:5" ht="14.4" x14ac:dyDescent="0.55000000000000004">
      <c r="A18" s="39" t="s">
        <v>17</v>
      </c>
      <c r="B18" s="44"/>
      <c r="C18" s="44"/>
      <c r="D18" s="44"/>
      <c r="E18" s="54"/>
    </row>
    <row r="19" spans="1:5" ht="14.4" x14ac:dyDescent="0.55000000000000004">
      <c r="A19" s="33" t="s">
        <v>48</v>
      </c>
      <c r="B19" s="57">
        <v>5</v>
      </c>
      <c r="C19" s="57">
        <v>5</v>
      </c>
      <c r="D19" s="57">
        <v>2</v>
      </c>
      <c r="E19" s="54"/>
    </row>
    <row r="20" spans="1:5" ht="14.4" x14ac:dyDescent="0.55000000000000004">
      <c r="A20" s="33" t="s">
        <v>29</v>
      </c>
      <c r="B20" s="57">
        <v>250</v>
      </c>
      <c r="C20" s="57">
        <v>214</v>
      </c>
      <c r="D20" s="57">
        <v>126</v>
      </c>
      <c r="E20" s="54"/>
    </row>
    <row r="21" spans="1:5" ht="14.4" x14ac:dyDescent="0.55000000000000004">
      <c r="A21" s="33" t="s">
        <v>7</v>
      </c>
      <c r="B21" s="57">
        <v>491</v>
      </c>
      <c r="C21" s="57">
        <v>416</v>
      </c>
      <c r="D21" s="57">
        <v>274</v>
      </c>
      <c r="E21" s="54"/>
    </row>
    <row r="22" spans="1:5" ht="14.4" x14ac:dyDescent="0.55000000000000004">
      <c r="A22" s="33" t="s">
        <v>8</v>
      </c>
      <c r="B22" s="57">
        <v>420</v>
      </c>
      <c r="C22" s="57">
        <v>355</v>
      </c>
      <c r="D22" s="57">
        <v>202</v>
      </c>
      <c r="E22" s="54"/>
    </row>
    <row r="23" spans="1:5" ht="14.4" x14ac:dyDescent="0.55000000000000004">
      <c r="A23" s="33" t="s">
        <v>9</v>
      </c>
      <c r="B23" s="57">
        <v>1</v>
      </c>
      <c r="C23" s="57">
        <v>0</v>
      </c>
      <c r="D23" s="57">
        <v>0</v>
      </c>
      <c r="E23" s="54"/>
    </row>
    <row r="24" spans="1:5" ht="14.4" x14ac:dyDescent="0.55000000000000004">
      <c r="A24" s="33" t="s">
        <v>10</v>
      </c>
      <c r="B24" s="57">
        <v>46</v>
      </c>
      <c r="C24" s="57">
        <v>39</v>
      </c>
      <c r="D24" s="57">
        <v>21</v>
      </c>
      <c r="E24" s="54"/>
    </row>
    <row r="25" spans="1:5" ht="14.4" x14ac:dyDescent="0.55000000000000004">
      <c r="A25" s="33" t="s">
        <v>12</v>
      </c>
      <c r="B25" s="57">
        <v>97</v>
      </c>
      <c r="C25" s="57">
        <v>79</v>
      </c>
      <c r="D25" s="57">
        <v>48</v>
      </c>
      <c r="E25" s="54"/>
    </row>
    <row r="26" spans="1:5" s="53" customFormat="1" ht="14.4" x14ac:dyDescent="0.55000000000000004">
      <c r="A26" s="39" t="s">
        <v>13</v>
      </c>
      <c r="B26" s="58">
        <f>SUM(B19:B25)</f>
        <v>1310</v>
      </c>
      <c r="C26" s="58">
        <f>SUM(C19:C25)</f>
        <v>1108</v>
      </c>
      <c r="D26" s="58">
        <f>SUM(D19:D25)</f>
        <v>673</v>
      </c>
      <c r="E26" s="55"/>
    </row>
    <row r="27" spans="1:5" ht="14.4" x14ac:dyDescent="0.55000000000000004">
      <c r="A27" s="33" t="s">
        <v>19</v>
      </c>
      <c r="B27" s="57">
        <v>1066</v>
      </c>
      <c r="C27" s="57">
        <v>916</v>
      </c>
      <c r="D27" s="57">
        <v>500</v>
      </c>
      <c r="E27" s="54"/>
    </row>
    <row r="28" spans="1:5" ht="14.4" x14ac:dyDescent="0.55000000000000004">
      <c r="A28" s="33" t="s">
        <v>15</v>
      </c>
      <c r="B28" s="57">
        <v>192</v>
      </c>
      <c r="C28" s="57">
        <v>164</v>
      </c>
      <c r="D28" s="57">
        <v>81</v>
      </c>
      <c r="E28" s="54"/>
    </row>
    <row r="29" spans="1:5" ht="14.4" x14ac:dyDescent="0.55000000000000004">
      <c r="A29" s="42" t="s">
        <v>49</v>
      </c>
      <c r="B29" s="59">
        <f>132+133</f>
        <v>265</v>
      </c>
      <c r="C29" s="59">
        <f>121+16</f>
        <v>137</v>
      </c>
      <c r="D29" s="59">
        <v>70</v>
      </c>
      <c r="E29" s="54"/>
    </row>
    <row r="30" spans="1:5" ht="14.4" x14ac:dyDescent="0.55000000000000004">
      <c r="A30" s="39" t="s">
        <v>20</v>
      </c>
      <c r="B30" s="41">
        <f>SUM(B26:B29)</f>
        <v>2833</v>
      </c>
      <c r="C30" s="41">
        <f>SUM(C26:C29)</f>
        <v>2325</v>
      </c>
      <c r="D30" s="41">
        <f>SUM(D26:D29)</f>
        <v>1324</v>
      </c>
      <c r="E30" s="54"/>
    </row>
    <row r="31" spans="1:5" ht="14.4" x14ac:dyDescent="0.55000000000000004">
      <c r="A31" s="39"/>
      <c r="B31" s="41"/>
      <c r="C31" s="41"/>
      <c r="D31" s="41"/>
      <c r="E31" s="54"/>
    </row>
    <row r="32" spans="1:5" ht="20.399999999999999" x14ac:dyDescent="0.75">
      <c r="A32" s="45" t="s">
        <v>21</v>
      </c>
      <c r="B32" s="41"/>
      <c r="C32" s="41"/>
      <c r="D32" s="41"/>
      <c r="E32" s="54"/>
    </row>
    <row r="33" spans="1:5" ht="14.4" x14ac:dyDescent="0.55000000000000004">
      <c r="A33" s="33" t="s">
        <v>48</v>
      </c>
      <c r="B33" s="44">
        <f t="shared" ref="B33:D39" si="0">B5+B19</f>
        <v>25</v>
      </c>
      <c r="C33" s="44">
        <f t="shared" si="0"/>
        <v>13</v>
      </c>
      <c r="D33" s="44">
        <f t="shared" si="0"/>
        <v>5</v>
      </c>
      <c r="E33" s="54"/>
    </row>
    <row r="34" spans="1:5" ht="14.4" x14ac:dyDescent="0.55000000000000004">
      <c r="A34" s="33" t="s">
        <v>29</v>
      </c>
      <c r="B34" s="44">
        <f t="shared" si="0"/>
        <v>1714</v>
      </c>
      <c r="C34" s="44">
        <f t="shared" si="0"/>
        <v>1498</v>
      </c>
      <c r="D34" s="44">
        <f t="shared" si="0"/>
        <v>503</v>
      </c>
      <c r="E34" s="54"/>
    </row>
    <row r="35" spans="1:5" ht="14.4" x14ac:dyDescent="0.55000000000000004">
      <c r="A35" s="33" t="s">
        <v>7</v>
      </c>
      <c r="B35" s="44">
        <f t="shared" si="0"/>
        <v>2085</v>
      </c>
      <c r="C35" s="44">
        <f t="shared" si="0"/>
        <v>1386</v>
      </c>
      <c r="D35" s="44">
        <f t="shared" si="0"/>
        <v>575</v>
      </c>
      <c r="E35" s="54"/>
    </row>
    <row r="36" spans="1:5" ht="14.4" x14ac:dyDescent="0.55000000000000004">
      <c r="A36" s="33" t="s">
        <v>8</v>
      </c>
      <c r="B36" s="44">
        <f t="shared" si="0"/>
        <v>2681</v>
      </c>
      <c r="C36" s="44">
        <f t="shared" si="0"/>
        <v>1988</v>
      </c>
      <c r="D36" s="44">
        <f t="shared" si="0"/>
        <v>643</v>
      </c>
      <c r="E36" s="54"/>
    </row>
    <row r="37" spans="1:5" ht="14.4" x14ac:dyDescent="0.55000000000000004">
      <c r="A37" s="33" t="s">
        <v>9</v>
      </c>
      <c r="B37" s="44">
        <f t="shared" si="0"/>
        <v>6</v>
      </c>
      <c r="C37" s="44">
        <f t="shared" si="0"/>
        <v>3</v>
      </c>
      <c r="D37" s="44">
        <f t="shared" si="0"/>
        <v>0</v>
      </c>
      <c r="E37" s="54"/>
    </row>
    <row r="38" spans="1:5" ht="14.4" x14ac:dyDescent="0.55000000000000004">
      <c r="A38" s="33" t="s">
        <v>10</v>
      </c>
      <c r="B38" s="44">
        <f t="shared" si="0"/>
        <v>193</v>
      </c>
      <c r="C38" s="44">
        <f t="shared" si="0"/>
        <v>97</v>
      </c>
      <c r="D38" s="44">
        <f t="shared" si="0"/>
        <v>42</v>
      </c>
      <c r="E38" s="54"/>
    </row>
    <row r="39" spans="1:5" ht="14.4" x14ac:dyDescent="0.55000000000000004">
      <c r="A39" s="33" t="s">
        <v>12</v>
      </c>
      <c r="B39" s="44">
        <f t="shared" si="0"/>
        <v>569</v>
      </c>
      <c r="C39" s="44">
        <f t="shared" si="0"/>
        <v>444</v>
      </c>
      <c r="D39" s="44">
        <f t="shared" si="0"/>
        <v>130</v>
      </c>
      <c r="E39" s="54"/>
    </row>
    <row r="40" spans="1:5" ht="14.4" x14ac:dyDescent="0.55000000000000004">
      <c r="A40" s="39" t="s">
        <v>13</v>
      </c>
      <c r="B40" s="41">
        <f>SUM(B33:B39)</f>
        <v>7273</v>
      </c>
      <c r="C40" s="41">
        <f>SUM(C33:C39)</f>
        <v>5429</v>
      </c>
      <c r="D40" s="41">
        <f>SUM(D33:D39)</f>
        <v>1898</v>
      </c>
      <c r="E40" s="54"/>
    </row>
    <row r="41" spans="1:5" ht="14.4" x14ac:dyDescent="0.55000000000000004">
      <c r="A41" s="33" t="s">
        <v>19</v>
      </c>
      <c r="B41" s="44">
        <f t="shared" ref="B41:D43" si="1">B13+B27</f>
        <v>5526</v>
      </c>
      <c r="C41" s="44">
        <f t="shared" si="1"/>
        <v>4683</v>
      </c>
      <c r="D41" s="44">
        <f t="shared" si="1"/>
        <v>1291</v>
      </c>
      <c r="E41" s="54"/>
    </row>
    <row r="42" spans="1:5" ht="14.4" x14ac:dyDescent="0.55000000000000004">
      <c r="A42" s="33" t="s">
        <v>15</v>
      </c>
      <c r="B42" s="44">
        <f t="shared" si="1"/>
        <v>1207</v>
      </c>
      <c r="C42" s="44">
        <f t="shared" si="1"/>
        <v>950</v>
      </c>
      <c r="D42" s="44">
        <f t="shared" si="1"/>
        <v>295</v>
      </c>
      <c r="E42" s="54"/>
    </row>
    <row r="43" spans="1:5" ht="14.4" x14ac:dyDescent="0.55000000000000004">
      <c r="A43" s="42" t="s">
        <v>36</v>
      </c>
      <c r="B43" s="46">
        <f t="shared" si="1"/>
        <v>734</v>
      </c>
      <c r="C43" s="46">
        <f t="shared" si="1"/>
        <v>504</v>
      </c>
      <c r="D43" s="46">
        <f t="shared" si="1"/>
        <v>155</v>
      </c>
      <c r="E43" s="54"/>
    </row>
    <row r="44" spans="1:5" ht="14.4" x14ac:dyDescent="0.55000000000000004">
      <c r="A44" s="39" t="s">
        <v>22</v>
      </c>
      <c r="B44" s="56">
        <f>SUM(B40:B43)</f>
        <v>14740</v>
      </c>
      <c r="C44" s="56">
        <f>SUM(C40:C43)</f>
        <v>11566</v>
      </c>
      <c r="D44" s="56">
        <f>SUM(D40:D43)</f>
        <v>3639</v>
      </c>
      <c r="E44" s="54"/>
    </row>
    <row r="45" spans="1:5" ht="12.9" x14ac:dyDescent="0.5">
      <c r="A45" s="54"/>
      <c r="B45" s="54"/>
      <c r="C45" s="54"/>
      <c r="D45" s="54"/>
      <c r="E45" s="54"/>
    </row>
    <row r="46" spans="1:5" ht="12.9" x14ac:dyDescent="0.5">
      <c r="A46" s="54"/>
      <c r="B46" s="54"/>
      <c r="C46" s="54"/>
      <c r="D46" s="54"/>
      <c r="E46" s="54"/>
    </row>
  </sheetData>
  <pageMargins left="0.7" right="0.7" top="0.75" bottom="0.75" header="0.3" footer="0.3"/>
  <pageSetup orientation="portrait" r:id="rId1"/>
  <headerFooter>
    <oddHeader xml:space="preserve">&amp;L&amp;"-,Bold"&amp;11UNIVERSITY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zoomScale="110" zoomScaleNormal="110" zoomScaleSheetLayoutView="130" workbookViewId="0">
      <selection activeCell="D42" sqref="D42"/>
    </sheetView>
  </sheetViews>
  <sheetFormatPr defaultColWidth="11.44140625" defaultRowHeight="14.4" x14ac:dyDescent="0.55000000000000004"/>
  <cols>
    <col min="1" max="1" width="31.71875" style="33" customWidth="1"/>
    <col min="2" max="4" width="11.44140625" style="48"/>
    <col min="5" max="5" width="11.44140625" style="6"/>
    <col min="6" max="6" width="33" style="2" customWidth="1"/>
    <col min="7" max="9" width="11.44140625" style="2"/>
    <col min="10" max="10" width="16.83203125" customWidth="1"/>
    <col min="11" max="12" width="9.1640625" customWidth="1"/>
    <col min="13" max="13" width="12" style="5" customWidth="1"/>
    <col min="14" max="14" width="9.5546875" style="5" customWidth="1"/>
    <col min="15" max="15" width="8.83203125" style="5" customWidth="1"/>
    <col min="16" max="16384" width="11.44140625" style="2"/>
  </cols>
  <sheetData>
    <row r="1" spans="1:15" s="25" customFormat="1" ht="18.3" x14ac:dyDescent="0.7">
      <c r="A1" s="31" t="s">
        <v>51</v>
      </c>
      <c r="B1" s="32"/>
      <c r="C1" s="32"/>
      <c r="D1" s="32"/>
      <c r="E1" s="23"/>
      <c r="F1" s="31"/>
      <c r="G1" s="32"/>
      <c r="H1" s="32"/>
      <c r="I1" s="32"/>
      <c r="J1" s="26"/>
      <c r="K1" s="26"/>
      <c r="L1" s="26"/>
      <c r="M1" s="26"/>
      <c r="N1" s="26"/>
      <c r="O1" s="26"/>
    </row>
    <row r="2" spans="1:15" x14ac:dyDescent="0.55000000000000004">
      <c r="B2" s="34"/>
      <c r="C2" s="35"/>
      <c r="D2" s="35"/>
      <c r="F2" s="33"/>
      <c r="G2" s="34"/>
      <c r="H2" s="35"/>
      <c r="I2" s="35"/>
      <c r="J2" s="5"/>
      <c r="K2" s="5"/>
      <c r="L2" s="5"/>
    </row>
    <row r="3" spans="1:15" s="1" customFormat="1" ht="26.4" thickBot="1" x14ac:dyDescent="0.6">
      <c r="A3" s="36"/>
      <c r="B3" s="37" t="s">
        <v>1</v>
      </c>
      <c r="C3" s="38" t="s">
        <v>2</v>
      </c>
      <c r="D3" s="38" t="s">
        <v>3</v>
      </c>
      <c r="E3" s="4"/>
      <c r="F3" s="33"/>
      <c r="G3" s="51"/>
      <c r="H3" s="52"/>
      <c r="I3" s="52"/>
      <c r="J3" s="13"/>
      <c r="K3" s="14"/>
      <c r="L3" s="14"/>
    </row>
    <row r="4" spans="1:15" x14ac:dyDescent="0.55000000000000004">
      <c r="A4" s="39" t="s">
        <v>4</v>
      </c>
      <c r="B4" s="35"/>
      <c r="C4" s="35"/>
      <c r="D4" s="35"/>
      <c r="G4" s="35"/>
      <c r="H4" s="35"/>
      <c r="I4" s="35"/>
      <c r="J4" s="5"/>
      <c r="K4" s="5"/>
      <c r="L4" s="5"/>
    </row>
    <row r="5" spans="1:15" x14ac:dyDescent="0.55000000000000004">
      <c r="A5" s="33" t="s">
        <v>48</v>
      </c>
      <c r="B5" s="40">
        <v>10</v>
      </c>
      <c r="C5" s="40">
        <v>7</v>
      </c>
      <c r="D5" s="40">
        <v>4</v>
      </c>
      <c r="F5" s="33"/>
      <c r="G5" s="50"/>
      <c r="H5" s="50"/>
      <c r="I5" s="50"/>
      <c r="J5" s="7"/>
      <c r="K5" s="7"/>
      <c r="L5" s="7"/>
    </row>
    <row r="6" spans="1:15" x14ac:dyDescent="0.55000000000000004">
      <c r="A6" s="33" t="s">
        <v>29</v>
      </c>
      <c r="B6" s="40">
        <v>1220</v>
      </c>
      <c r="C6" s="40">
        <v>1045</v>
      </c>
      <c r="D6" s="40">
        <v>294</v>
      </c>
      <c r="F6" s="33"/>
      <c r="G6" s="50"/>
      <c r="H6" s="50"/>
      <c r="I6" s="50"/>
      <c r="J6" s="7"/>
      <c r="K6" s="7"/>
      <c r="L6" s="7"/>
    </row>
    <row r="7" spans="1:15" x14ac:dyDescent="0.55000000000000004">
      <c r="A7" s="33" t="s">
        <v>7</v>
      </c>
      <c r="B7" s="40">
        <v>1366</v>
      </c>
      <c r="C7" s="40">
        <v>780</v>
      </c>
      <c r="D7" s="40">
        <v>261</v>
      </c>
      <c r="F7" s="33"/>
      <c r="G7" s="50"/>
      <c r="H7" s="50"/>
      <c r="I7" s="50"/>
      <c r="J7" s="7"/>
      <c r="K7" s="7"/>
      <c r="L7" s="7"/>
    </row>
    <row r="8" spans="1:15" x14ac:dyDescent="0.55000000000000004">
      <c r="A8" s="33" t="s">
        <v>8</v>
      </c>
      <c r="B8" s="40">
        <v>1945</v>
      </c>
      <c r="C8" s="40">
        <v>1301</v>
      </c>
      <c r="D8" s="40">
        <v>364</v>
      </c>
      <c r="F8" s="33"/>
      <c r="G8" s="50"/>
      <c r="H8" s="50"/>
      <c r="I8" s="50"/>
      <c r="J8" s="7"/>
      <c r="K8" s="7"/>
      <c r="L8" s="7"/>
    </row>
    <row r="9" spans="1:15" x14ac:dyDescent="0.55000000000000004">
      <c r="A9" s="33" t="s">
        <v>9</v>
      </c>
      <c r="B9" s="40">
        <v>5</v>
      </c>
      <c r="C9" s="40">
        <v>3</v>
      </c>
      <c r="D9" s="40">
        <v>1</v>
      </c>
      <c r="F9" s="33"/>
      <c r="G9" s="50"/>
      <c r="H9" s="50"/>
      <c r="I9" s="50"/>
      <c r="J9" s="7"/>
      <c r="K9" s="7"/>
      <c r="L9" s="7"/>
    </row>
    <row r="10" spans="1:15" x14ac:dyDescent="0.55000000000000004">
      <c r="A10" s="33" t="s">
        <v>10</v>
      </c>
      <c r="B10" s="40">
        <v>112</v>
      </c>
      <c r="C10" s="40">
        <v>48</v>
      </c>
      <c r="D10" s="40">
        <v>20</v>
      </c>
      <c r="F10" s="33"/>
      <c r="G10" s="50"/>
      <c r="H10" s="50"/>
      <c r="I10" s="50"/>
      <c r="J10" s="7"/>
      <c r="K10" s="7"/>
      <c r="L10" s="7"/>
      <c r="M10" s="2"/>
      <c r="N10" s="2"/>
      <c r="O10" s="2"/>
    </row>
    <row r="11" spans="1:15" s="3" customFormat="1" x14ac:dyDescent="0.55000000000000004">
      <c r="A11" s="33" t="s">
        <v>12</v>
      </c>
      <c r="B11" s="40">
        <v>366</v>
      </c>
      <c r="C11" s="40">
        <v>280</v>
      </c>
      <c r="D11" s="40">
        <v>66</v>
      </c>
      <c r="E11" s="15"/>
      <c r="F11" s="33"/>
      <c r="G11" s="50"/>
      <c r="H11" s="50"/>
      <c r="I11" s="50"/>
      <c r="J11" s="7"/>
      <c r="K11" s="7"/>
      <c r="L11" s="7"/>
    </row>
    <row r="12" spans="1:15" s="3" customFormat="1" x14ac:dyDescent="0.55000000000000004">
      <c r="A12" s="39" t="s">
        <v>13</v>
      </c>
      <c r="B12" s="41">
        <f>SUM(B5:B11)</f>
        <v>5024</v>
      </c>
      <c r="C12" s="41">
        <f>SUM(C5:C11)</f>
        <v>3464</v>
      </c>
      <c r="D12" s="41">
        <f>SUM(D5:D11)</f>
        <v>1010</v>
      </c>
      <c r="E12" s="15"/>
      <c r="F12" s="39"/>
      <c r="G12" s="50"/>
      <c r="H12" s="50"/>
      <c r="I12" s="50"/>
      <c r="J12" s="10"/>
      <c r="K12" s="10"/>
      <c r="L12" s="10"/>
    </row>
    <row r="13" spans="1:15" x14ac:dyDescent="0.55000000000000004">
      <c r="A13" s="33" t="s">
        <v>14</v>
      </c>
      <c r="B13" s="40">
        <v>3766</v>
      </c>
      <c r="C13" s="40">
        <v>3124</v>
      </c>
      <c r="D13" s="40">
        <v>549</v>
      </c>
      <c r="F13" s="33"/>
      <c r="G13" s="50"/>
      <c r="H13" s="50"/>
      <c r="I13" s="50"/>
      <c r="J13" s="7"/>
      <c r="K13" s="7"/>
      <c r="L13" s="7"/>
    </row>
    <row r="14" spans="1:15" x14ac:dyDescent="0.55000000000000004">
      <c r="A14" s="33" t="s">
        <v>15</v>
      </c>
      <c r="B14" s="40">
        <v>1217</v>
      </c>
      <c r="C14" s="40">
        <v>936</v>
      </c>
      <c r="D14" s="40">
        <v>236</v>
      </c>
      <c r="F14" s="33"/>
      <c r="G14" s="50"/>
      <c r="H14" s="50"/>
      <c r="I14" s="50"/>
      <c r="J14" s="7"/>
      <c r="K14" s="7"/>
      <c r="L14" s="7"/>
    </row>
    <row r="15" spans="1:15" x14ac:dyDescent="0.55000000000000004">
      <c r="A15" s="42" t="s">
        <v>36</v>
      </c>
      <c r="B15" s="43">
        <v>500</v>
      </c>
      <c r="C15" s="43">
        <v>372</v>
      </c>
      <c r="D15" s="43">
        <v>86</v>
      </c>
      <c r="F15" s="33"/>
      <c r="G15" s="50"/>
      <c r="H15" s="50"/>
      <c r="I15" s="50"/>
      <c r="J15" s="10"/>
      <c r="K15" s="10"/>
      <c r="L15" s="10"/>
    </row>
    <row r="16" spans="1:15" s="3" customFormat="1" x14ac:dyDescent="0.55000000000000004">
      <c r="A16" s="39" t="s">
        <v>16</v>
      </c>
      <c r="B16" s="41">
        <f>SUM(B12:B15)</f>
        <v>10507</v>
      </c>
      <c r="C16" s="41">
        <f>SUM(C12+C13+C14+C15)</f>
        <v>7896</v>
      </c>
      <c r="D16" s="41">
        <f>SUM(D12+D13+D14+D15)</f>
        <v>1881</v>
      </c>
      <c r="E16" s="11"/>
      <c r="F16" s="39"/>
      <c r="G16" s="41"/>
      <c r="H16" s="41"/>
      <c r="I16" s="41"/>
      <c r="J16" s="8"/>
      <c r="K16" s="8"/>
      <c r="L16" s="8"/>
    </row>
    <row r="17" spans="1:12" x14ac:dyDescent="0.55000000000000004">
      <c r="B17" s="44"/>
      <c r="C17" s="44"/>
      <c r="D17" s="44"/>
      <c r="F17" s="33"/>
      <c r="G17" s="44"/>
      <c r="H17" s="44"/>
      <c r="I17" s="44"/>
      <c r="J17" s="8"/>
      <c r="K17" s="8"/>
      <c r="L17" s="8"/>
    </row>
    <row r="18" spans="1:12" s="2" customFormat="1" x14ac:dyDescent="0.55000000000000004">
      <c r="A18" s="39" t="s">
        <v>17</v>
      </c>
      <c r="B18" s="44"/>
      <c r="C18" s="44"/>
      <c r="D18" s="44"/>
      <c r="E18" s="6"/>
      <c r="F18" s="39"/>
      <c r="G18" s="44"/>
      <c r="H18" s="44"/>
      <c r="I18" s="44"/>
      <c r="J18" s="7"/>
      <c r="K18" s="7"/>
      <c r="L18" s="7"/>
    </row>
    <row r="19" spans="1:12" x14ac:dyDescent="0.55000000000000004">
      <c r="A19" s="33" t="s">
        <v>48</v>
      </c>
      <c r="B19" s="40">
        <v>8</v>
      </c>
      <c r="C19" s="40">
        <v>8</v>
      </c>
      <c r="D19" s="40">
        <v>4</v>
      </c>
      <c r="F19" s="33"/>
      <c r="G19" s="50"/>
      <c r="H19" s="50"/>
      <c r="I19" s="50"/>
      <c r="J19" s="7"/>
      <c r="K19" s="7"/>
      <c r="L19" s="7"/>
    </row>
    <row r="20" spans="1:12" x14ac:dyDescent="0.55000000000000004">
      <c r="A20" s="33" t="s">
        <v>29</v>
      </c>
      <c r="B20" s="40">
        <v>257</v>
      </c>
      <c r="C20" s="40">
        <v>226</v>
      </c>
      <c r="D20" s="40">
        <v>147</v>
      </c>
      <c r="F20" s="33"/>
      <c r="G20" s="50"/>
      <c r="H20" s="50"/>
      <c r="I20" s="50"/>
      <c r="J20" s="7"/>
      <c r="K20" s="7"/>
      <c r="L20" s="7"/>
    </row>
    <row r="21" spans="1:12" x14ac:dyDescent="0.55000000000000004">
      <c r="A21" s="33" t="s">
        <v>7</v>
      </c>
      <c r="B21" s="40">
        <v>547</v>
      </c>
      <c r="C21" s="40">
        <v>454</v>
      </c>
      <c r="D21" s="40">
        <v>299</v>
      </c>
      <c r="F21" s="33"/>
      <c r="G21" s="50"/>
      <c r="H21" s="50"/>
      <c r="I21" s="50"/>
      <c r="J21" s="7"/>
      <c r="K21" s="7"/>
      <c r="L21" s="7"/>
    </row>
    <row r="22" spans="1:12" x14ac:dyDescent="0.55000000000000004">
      <c r="A22" s="33" t="s">
        <v>8</v>
      </c>
      <c r="B22" s="40">
        <v>435</v>
      </c>
      <c r="C22" s="40">
        <v>372</v>
      </c>
      <c r="D22" s="40">
        <v>239</v>
      </c>
      <c r="F22" s="33"/>
      <c r="G22" s="50"/>
      <c r="H22" s="50"/>
      <c r="I22" s="50"/>
      <c r="J22" s="7"/>
      <c r="K22" s="7"/>
      <c r="L22" s="7"/>
    </row>
    <row r="23" spans="1:12" x14ac:dyDescent="0.55000000000000004">
      <c r="A23" s="33" t="s">
        <v>9</v>
      </c>
      <c r="B23" s="40">
        <v>0</v>
      </c>
      <c r="C23" s="40">
        <v>0</v>
      </c>
      <c r="D23" s="40">
        <v>0</v>
      </c>
      <c r="F23" s="33"/>
      <c r="G23" s="50"/>
      <c r="H23" s="50"/>
      <c r="I23" s="50"/>
      <c r="J23" s="7"/>
      <c r="K23" s="7"/>
      <c r="L23" s="7"/>
    </row>
    <row r="24" spans="1:12" s="2" customFormat="1" x14ac:dyDescent="0.55000000000000004">
      <c r="A24" s="33" t="s">
        <v>10</v>
      </c>
      <c r="B24" s="40">
        <v>43</v>
      </c>
      <c r="C24" s="40">
        <v>38</v>
      </c>
      <c r="D24" s="40">
        <v>23</v>
      </c>
      <c r="E24" s="6"/>
      <c r="F24" s="33"/>
      <c r="G24" s="50"/>
      <c r="H24" s="50"/>
      <c r="I24" s="50"/>
      <c r="J24" s="7"/>
      <c r="K24" s="7"/>
      <c r="L24" s="7"/>
    </row>
    <row r="25" spans="1:12" s="3" customFormat="1" x14ac:dyDescent="0.55000000000000004">
      <c r="A25" s="33" t="s">
        <v>12</v>
      </c>
      <c r="B25" s="40">
        <v>100</v>
      </c>
      <c r="C25" s="40">
        <v>77</v>
      </c>
      <c r="D25" s="40">
        <v>50</v>
      </c>
      <c r="E25" s="11"/>
      <c r="F25" s="33"/>
      <c r="G25" s="50"/>
      <c r="H25" s="50"/>
      <c r="I25" s="50"/>
      <c r="J25" s="10"/>
      <c r="K25" s="10"/>
      <c r="L25" s="10"/>
    </row>
    <row r="26" spans="1:12" s="3" customFormat="1" x14ac:dyDescent="0.55000000000000004">
      <c r="A26" s="39" t="s">
        <v>13</v>
      </c>
      <c r="B26" s="41">
        <f>SUM(B19:B25)</f>
        <v>1390</v>
      </c>
      <c r="C26" s="41">
        <f>SUM(C19:C25)</f>
        <v>1175</v>
      </c>
      <c r="D26" s="41">
        <f>SUM(D19:D25)</f>
        <v>762</v>
      </c>
      <c r="E26" s="11"/>
      <c r="F26" s="39"/>
      <c r="G26" s="50"/>
      <c r="H26" s="50"/>
      <c r="I26" s="50"/>
      <c r="J26" s="7"/>
      <c r="K26" s="7"/>
      <c r="L26" s="7"/>
    </row>
    <row r="27" spans="1:12" x14ac:dyDescent="0.55000000000000004">
      <c r="A27" s="33" t="s">
        <v>19</v>
      </c>
      <c r="B27" s="40">
        <v>1292</v>
      </c>
      <c r="C27" s="40">
        <v>1073</v>
      </c>
      <c r="D27" s="40">
        <v>605</v>
      </c>
      <c r="F27" s="33"/>
      <c r="G27" s="50"/>
      <c r="H27" s="50"/>
      <c r="I27" s="50"/>
      <c r="J27" s="7"/>
      <c r="K27" s="7"/>
      <c r="L27" s="7"/>
    </row>
    <row r="28" spans="1:12" s="2" customFormat="1" x14ac:dyDescent="0.55000000000000004">
      <c r="A28" s="33" t="s">
        <v>15</v>
      </c>
      <c r="B28" s="40">
        <v>239</v>
      </c>
      <c r="C28" s="40">
        <v>211</v>
      </c>
      <c r="D28" s="40">
        <v>91</v>
      </c>
      <c r="E28" s="6"/>
      <c r="F28" s="33"/>
      <c r="G28" s="50"/>
      <c r="H28" s="50"/>
      <c r="I28" s="50"/>
      <c r="J28" s="10"/>
      <c r="K28" s="10"/>
      <c r="L28" s="10"/>
    </row>
    <row r="29" spans="1:12" x14ac:dyDescent="0.55000000000000004">
      <c r="A29" s="42" t="s">
        <v>49</v>
      </c>
      <c r="B29" s="43">
        <v>173</v>
      </c>
      <c r="C29" s="43">
        <v>154</v>
      </c>
      <c r="D29" s="43">
        <v>86</v>
      </c>
      <c r="F29" s="33"/>
      <c r="G29" s="50"/>
      <c r="H29" s="50"/>
      <c r="I29" s="50"/>
      <c r="J29" s="10"/>
      <c r="K29" s="10"/>
      <c r="L29" s="10"/>
    </row>
    <row r="30" spans="1:12" s="3" customFormat="1" x14ac:dyDescent="0.55000000000000004">
      <c r="A30" s="39" t="s">
        <v>20</v>
      </c>
      <c r="B30" s="41">
        <f>SUM(B26:B29)</f>
        <v>3094</v>
      </c>
      <c r="C30" s="41">
        <f>SUM(C26:C29)</f>
        <v>2613</v>
      </c>
      <c r="D30" s="41">
        <f>SUM(D26:D29)</f>
        <v>1544</v>
      </c>
      <c r="E30" s="11"/>
      <c r="F30" s="39"/>
      <c r="G30" s="41"/>
      <c r="H30" s="41"/>
      <c r="I30" s="41"/>
      <c r="J30" s="10"/>
      <c r="K30" s="10"/>
      <c r="L30" s="10"/>
    </row>
    <row r="31" spans="1:12" s="3" customFormat="1" x14ac:dyDescent="0.55000000000000004">
      <c r="A31" s="39"/>
      <c r="B31" s="41"/>
      <c r="C31" s="41"/>
      <c r="D31" s="41"/>
      <c r="E31" s="11"/>
      <c r="F31" s="39"/>
      <c r="G31" s="41"/>
      <c r="H31" s="41"/>
      <c r="I31" s="41"/>
      <c r="J31" s="8"/>
      <c r="K31" s="8"/>
      <c r="L31" s="8"/>
    </row>
    <row r="32" spans="1:12" s="3" customFormat="1" ht="20.399999999999999" x14ac:dyDescent="0.75">
      <c r="A32" s="45" t="s">
        <v>21</v>
      </c>
      <c r="B32" s="41"/>
      <c r="C32" s="41"/>
      <c r="D32" s="41"/>
      <c r="E32" s="11"/>
      <c r="F32" s="45"/>
      <c r="G32" s="41"/>
      <c r="H32" s="41"/>
      <c r="I32" s="41"/>
      <c r="J32" s="8"/>
      <c r="K32" s="8"/>
      <c r="L32" s="8"/>
    </row>
    <row r="33" spans="1:15" x14ac:dyDescent="0.55000000000000004">
      <c r="A33" s="33" t="s">
        <v>48</v>
      </c>
      <c r="B33" s="44">
        <f t="shared" ref="B33:D39" si="0">B5+B19</f>
        <v>18</v>
      </c>
      <c r="C33" s="44">
        <f t="shared" si="0"/>
        <v>15</v>
      </c>
      <c r="D33" s="44">
        <f t="shared" si="0"/>
        <v>8</v>
      </c>
      <c r="F33" s="33"/>
      <c r="G33" s="44"/>
      <c r="H33" s="44"/>
      <c r="I33" s="44"/>
      <c r="J33" s="8"/>
      <c r="K33" s="8"/>
      <c r="L33" s="8"/>
    </row>
    <row r="34" spans="1:15" x14ac:dyDescent="0.55000000000000004">
      <c r="A34" s="33" t="s">
        <v>29</v>
      </c>
      <c r="B34" s="44">
        <f t="shared" si="0"/>
        <v>1477</v>
      </c>
      <c r="C34" s="44">
        <f t="shared" si="0"/>
        <v>1271</v>
      </c>
      <c r="D34" s="44">
        <f t="shared" si="0"/>
        <v>441</v>
      </c>
      <c r="F34" s="33"/>
      <c r="G34" s="44"/>
      <c r="H34" s="44"/>
      <c r="I34" s="44"/>
      <c r="J34" s="8"/>
      <c r="K34" s="8"/>
      <c r="L34" s="8"/>
      <c r="M34" s="2"/>
      <c r="N34" s="2"/>
      <c r="O34" s="2"/>
    </row>
    <row r="35" spans="1:15" x14ac:dyDescent="0.55000000000000004">
      <c r="A35" s="33" t="s">
        <v>7</v>
      </c>
      <c r="B35" s="44">
        <f t="shared" si="0"/>
        <v>1913</v>
      </c>
      <c r="C35" s="44">
        <f t="shared" si="0"/>
        <v>1234</v>
      </c>
      <c r="D35" s="44">
        <f t="shared" si="0"/>
        <v>560</v>
      </c>
      <c r="F35" s="33"/>
      <c r="G35" s="44"/>
      <c r="H35" s="44"/>
      <c r="I35" s="44"/>
      <c r="J35" s="8"/>
      <c r="K35" s="8"/>
      <c r="L35" s="8"/>
      <c r="M35" s="2"/>
      <c r="N35" s="2"/>
      <c r="O35" s="2"/>
    </row>
    <row r="36" spans="1:15" x14ac:dyDescent="0.55000000000000004">
      <c r="A36" s="33" t="s">
        <v>8</v>
      </c>
      <c r="B36" s="44">
        <f t="shared" si="0"/>
        <v>2380</v>
      </c>
      <c r="C36" s="44">
        <f t="shared" si="0"/>
        <v>1673</v>
      </c>
      <c r="D36" s="44">
        <f t="shared" si="0"/>
        <v>603</v>
      </c>
      <c r="E36" s="8"/>
      <c r="F36" s="33"/>
      <c r="G36" s="44"/>
      <c r="H36" s="44"/>
      <c r="I36" s="44"/>
      <c r="J36" s="8"/>
      <c r="K36" s="8"/>
      <c r="L36" s="8"/>
    </row>
    <row r="37" spans="1:15" x14ac:dyDescent="0.55000000000000004">
      <c r="A37" s="33" t="s">
        <v>9</v>
      </c>
      <c r="B37" s="44">
        <f t="shared" si="0"/>
        <v>5</v>
      </c>
      <c r="C37" s="44">
        <f t="shared" si="0"/>
        <v>3</v>
      </c>
      <c r="D37" s="44">
        <f t="shared" si="0"/>
        <v>1</v>
      </c>
      <c r="F37" s="33"/>
      <c r="G37" s="44"/>
      <c r="H37" s="44"/>
      <c r="I37" s="44"/>
      <c r="J37" s="8"/>
      <c r="K37" s="8"/>
      <c r="L37" s="8"/>
    </row>
    <row r="38" spans="1:15" x14ac:dyDescent="0.55000000000000004">
      <c r="A38" s="33" t="s">
        <v>10</v>
      </c>
      <c r="B38" s="44">
        <f t="shared" si="0"/>
        <v>155</v>
      </c>
      <c r="C38" s="44">
        <f t="shared" si="0"/>
        <v>86</v>
      </c>
      <c r="D38" s="44">
        <f t="shared" si="0"/>
        <v>43</v>
      </c>
      <c r="F38" s="33"/>
      <c r="G38" s="44"/>
      <c r="H38" s="44"/>
      <c r="I38" s="44"/>
      <c r="J38" s="10"/>
      <c r="K38" s="10"/>
      <c r="L38" s="10"/>
    </row>
    <row r="39" spans="1:15" x14ac:dyDescent="0.55000000000000004">
      <c r="A39" s="33" t="s">
        <v>12</v>
      </c>
      <c r="B39" s="44">
        <f t="shared" si="0"/>
        <v>466</v>
      </c>
      <c r="C39" s="44">
        <f t="shared" si="0"/>
        <v>357</v>
      </c>
      <c r="D39" s="44">
        <f t="shared" si="0"/>
        <v>116</v>
      </c>
      <c r="F39" s="33"/>
      <c r="G39" s="44"/>
      <c r="H39" s="44"/>
      <c r="I39" s="44"/>
      <c r="J39" s="8"/>
      <c r="K39" s="8"/>
      <c r="L39" s="8"/>
    </row>
    <row r="40" spans="1:15" x14ac:dyDescent="0.55000000000000004">
      <c r="A40" s="39" t="s">
        <v>13</v>
      </c>
      <c r="B40" s="41">
        <f>SUM(B33:B39)</f>
        <v>6414</v>
      </c>
      <c r="C40" s="41">
        <f>SUM(C33:C39)</f>
        <v>4639</v>
      </c>
      <c r="D40" s="41">
        <f>SUM(D33:D39)</f>
        <v>1772</v>
      </c>
      <c r="F40" s="39"/>
      <c r="G40" s="41"/>
      <c r="H40" s="41"/>
      <c r="I40" s="41"/>
      <c r="J40" s="8"/>
      <c r="K40" s="8"/>
      <c r="L40" s="8"/>
    </row>
    <row r="41" spans="1:15" x14ac:dyDescent="0.55000000000000004">
      <c r="A41" s="33" t="s">
        <v>19</v>
      </c>
      <c r="B41" s="44">
        <f t="shared" ref="B41:D43" si="1">B13+B27</f>
        <v>5058</v>
      </c>
      <c r="C41" s="44">
        <f t="shared" si="1"/>
        <v>4197</v>
      </c>
      <c r="D41" s="44">
        <f t="shared" si="1"/>
        <v>1154</v>
      </c>
      <c r="F41" s="33"/>
      <c r="G41" s="44"/>
      <c r="H41" s="44"/>
      <c r="I41" s="44"/>
      <c r="J41" s="16"/>
      <c r="K41" s="16"/>
      <c r="L41" s="16"/>
    </row>
    <row r="42" spans="1:15" x14ac:dyDescent="0.55000000000000004">
      <c r="A42" s="33" t="s">
        <v>15</v>
      </c>
      <c r="B42" s="44">
        <f t="shared" si="1"/>
        <v>1456</v>
      </c>
      <c r="C42" s="44">
        <f t="shared" si="1"/>
        <v>1147</v>
      </c>
      <c r="D42" s="44">
        <f t="shared" si="1"/>
        <v>327</v>
      </c>
      <c r="F42" s="33"/>
      <c r="G42" s="44"/>
      <c r="H42" s="44"/>
      <c r="I42" s="44"/>
      <c r="J42" s="5"/>
      <c r="K42" s="5"/>
      <c r="L42" s="5"/>
      <c r="M42" s="2"/>
      <c r="N42" s="2"/>
      <c r="O42" s="2"/>
    </row>
    <row r="43" spans="1:15" x14ac:dyDescent="0.55000000000000004">
      <c r="A43" s="42" t="s">
        <v>36</v>
      </c>
      <c r="B43" s="46">
        <f t="shared" si="1"/>
        <v>673</v>
      </c>
      <c r="C43" s="46">
        <f t="shared" si="1"/>
        <v>526</v>
      </c>
      <c r="D43" s="46">
        <f t="shared" si="1"/>
        <v>172</v>
      </c>
      <c r="F43" s="33"/>
      <c r="G43" s="44"/>
      <c r="H43" s="44"/>
      <c r="I43" s="44"/>
      <c r="J43" s="5"/>
      <c r="K43" s="5"/>
      <c r="L43" s="5"/>
    </row>
    <row r="44" spans="1:15" s="3" customFormat="1" x14ac:dyDescent="0.55000000000000004">
      <c r="A44" s="39" t="s">
        <v>22</v>
      </c>
      <c r="B44" s="56">
        <f>SUM(B40:B43)</f>
        <v>13601</v>
      </c>
      <c r="C44" s="56">
        <f>SUM(C40:C43)</f>
        <v>10509</v>
      </c>
      <c r="D44" s="56">
        <f>SUM(D40:D43)</f>
        <v>3425</v>
      </c>
      <c r="E44" s="11"/>
      <c r="F44" s="39"/>
      <c r="G44" s="47"/>
      <c r="H44" s="47"/>
      <c r="I44" s="47"/>
      <c r="J44"/>
      <c r="K44"/>
      <c r="L44"/>
    </row>
    <row r="46" spans="1:15" x14ac:dyDescent="0.55000000000000004">
      <c r="A46" s="49"/>
    </row>
  </sheetData>
  <phoneticPr fontId="4" type="noConversion"/>
  <printOptions verticalCentered="1"/>
  <pageMargins left="0.25" right="0.7" top="0.75" bottom="0.75" header="0.3" footer="0.3"/>
  <pageSetup orientation="portrait" r:id="rId1"/>
  <headerFooter alignWithMargins="0">
    <oddHeader>&amp;L&amp;"-,Bold"&amp;11&amp;K000000UNIVERSITY LEVEL DATA&amp;C&amp;"-,Bold"&amp;11&amp;K000000TABLE 8&amp;R&amp;"-,Bold"&amp;11&amp;K000000A&amp;K000000pplicants, Admissions, and Enrollees by Ethnicity</oddHeader>
    <oddFooter xml:space="preserve">&amp;L&amp;"Lucida Grande,Bold Italic"&amp;K000000Office of Institutional Research, UMass Boston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Fall 2014</vt:lpstr>
      <vt:lpstr>Fall 2024</vt:lpstr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2014'!Print_Area</vt:lpstr>
      <vt:lpstr>'Fall 2015'!Print_Area</vt:lpstr>
      <vt:lpstr>'Fall 2016'!Print_Area</vt:lpstr>
      <vt:lpstr>'Fall 2017'!Print_Area</vt:lpstr>
      <vt:lpstr>'Fall 2019'!Print_Area</vt:lpstr>
      <vt:lpstr>'Fall 2021'!Print_Area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2025-01-16T18:26:39Z</cp:lastPrinted>
  <dcterms:created xsi:type="dcterms:W3CDTF">2007-04-18T16:09:20Z</dcterms:created>
  <dcterms:modified xsi:type="dcterms:W3CDTF">2025-01-16T18:35:20Z</dcterms:modified>
  <cp:category/>
  <cp:contentStatus/>
</cp:coreProperties>
</file>